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aret/Google Drive/Current Documents/Clive/AUSTIN BAILEY FOUNDATION WORK/ABF meetings, applications and distribution lists/"/>
    </mc:Choice>
  </mc:AlternateContent>
  <xr:revisionPtr revIDLastSave="0" documentId="13_ncr:1_{128A02B7-61A8-7748-B949-050F2C941B8F}" xr6:coauthVersionLast="47" xr6:coauthVersionMax="47" xr10:uidLastSave="{00000000-0000-0000-0000-000000000000}"/>
  <bookViews>
    <workbookView xWindow="0" yWindow="500" windowWidth="22020" windowHeight="13900" xr2:uid="{DA1EB1BE-B56A-E744-A0E9-4801D0682D77}"/>
  </bookViews>
  <sheets>
    <sheet name="97th" sheetId="15" r:id="rId1"/>
    <sheet name="96th" sheetId="14" r:id="rId2"/>
    <sheet name="95th" sheetId="13" r:id="rId3"/>
    <sheet name="94th" sheetId="12" r:id="rId4"/>
    <sheet name="93rd" sheetId="11" r:id="rId5"/>
    <sheet name="92nd" sheetId="10" r:id="rId6"/>
    <sheet name="91st" sheetId="9" r:id="rId7"/>
    <sheet name="90th" sheetId="5" r:id="rId8"/>
    <sheet name="89th" sheetId="1" r:id="rId9"/>
    <sheet name="88th" sheetId="2" r:id="rId10"/>
    <sheet name="87th" sheetId="3" r:id="rId11"/>
    <sheet name="86th" sheetId="4" r:id="rId12"/>
    <sheet name="Sheet1" sheetId="6" r:id="rId13"/>
    <sheet name="Sheet2" sheetId="7" r:id="rId1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5" l="1"/>
  <c r="C74" i="15"/>
  <c r="C51" i="15"/>
  <c r="C75" i="15"/>
  <c r="C76" i="15"/>
  <c r="C14" i="15"/>
  <c r="C34" i="15"/>
  <c r="C32" i="15"/>
  <c r="C35" i="15"/>
  <c r="C36" i="15"/>
  <c r="C43" i="15"/>
  <c r="C79" i="15"/>
  <c r="C47" i="14"/>
  <c r="C43" i="14"/>
  <c r="C49" i="14"/>
  <c r="C50" i="14"/>
  <c r="C52" i="14"/>
  <c r="C80" i="14"/>
  <c r="C82" i="14"/>
  <c r="C63" i="14"/>
  <c r="C83" i="14"/>
  <c r="C84" i="14"/>
  <c r="C14" i="14"/>
  <c r="C34" i="14"/>
  <c r="C32" i="14"/>
  <c r="C35" i="14"/>
  <c r="C36" i="14"/>
  <c r="C87" i="14"/>
  <c r="C51" i="9"/>
  <c r="C36" i="9"/>
  <c r="C31" i="13"/>
  <c r="C78" i="13"/>
  <c r="C81" i="13"/>
  <c r="C66" i="13"/>
  <c r="C82" i="13"/>
  <c r="C83" i="13"/>
  <c r="C42" i="13"/>
  <c r="C50" i="13"/>
  <c r="C48" i="13"/>
  <c r="C51" i="13"/>
  <c r="C53" i="13"/>
  <c r="C14" i="13"/>
  <c r="C33" i="13"/>
  <c r="C34" i="13"/>
  <c r="C35" i="13"/>
  <c r="C86" i="13"/>
  <c r="C79" i="12"/>
  <c r="C82" i="12"/>
  <c r="C62" i="12"/>
  <c r="C83" i="12"/>
  <c r="C84" i="12"/>
  <c r="C40" i="12"/>
  <c r="C48" i="12"/>
  <c r="C46" i="12"/>
  <c r="C49" i="12"/>
  <c r="C51" i="12"/>
  <c r="C14" i="12"/>
  <c r="C31" i="12"/>
  <c r="C29" i="12"/>
  <c r="C32" i="12"/>
  <c r="C33" i="12"/>
  <c r="C89" i="12"/>
  <c r="C77" i="11"/>
  <c r="C80" i="11"/>
  <c r="C59" i="11"/>
  <c r="C81" i="11"/>
  <c r="C82" i="11"/>
  <c r="C38" i="11"/>
  <c r="C45" i="11"/>
  <c r="C43" i="11"/>
  <c r="C46" i="11"/>
  <c r="C48" i="11"/>
  <c r="C14" i="11"/>
  <c r="C31" i="11"/>
  <c r="C29" i="11"/>
  <c r="C32" i="11"/>
  <c r="C33" i="11"/>
  <c r="C87" i="11"/>
  <c r="C76" i="9"/>
  <c r="C79" i="9"/>
  <c r="C62" i="9"/>
  <c r="C80" i="9"/>
  <c r="C81" i="9"/>
  <c r="C48" i="9"/>
  <c r="C14" i="9"/>
  <c r="C33" i="9"/>
  <c r="C31" i="9"/>
  <c r="C34" i="9"/>
  <c r="C86" i="9"/>
  <c r="C67" i="2"/>
  <c r="C64" i="2"/>
  <c r="C61" i="2"/>
  <c r="C43" i="2"/>
  <c r="C62" i="2"/>
  <c r="C93" i="5"/>
  <c r="C88" i="5"/>
  <c r="C86" i="5"/>
  <c r="C78" i="5"/>
  <c r="C59" i="2"/>
  <c r="C48" i="10"/>
  <c r="C86" i="10"/>
  <c r="C46" i="10"/>
  <c r="C43" i="10"/>
  <c r="C76" i="10"/>
  <c r="C31" i="10"/>
  <c r="C34" i="10"/>
  <c r="C59" i="10"/>
  <c r="C80" i="10"/>
  <c r="C14" i="10"/>
  <c r="C33" i="10"/>
  <c r="C46" i="9"/>
  <c r="C41" i="9"/>
  <c r="C84" i="5"/>
  <c r="C35" i="5"/>
  <c r="C44" i="5"/>
  <c r="C43" i="5"/>
  <c r="C30" i="5"/>
  <c r="C59" i="5"/>
  <c r="C85" i="5"/>
  <c r="C35" i="10"/>
  <c r="C79" i="10"/>
  <c r="C81" i="10"/>
  <c r="C46" i="5"/>
  <c r="C24" i="2"/>
  <c r="C35" i="2"/>
  <c r="C40" i="1"/>
  <c r="C26" i="1"/>
  <c r="C16" i="1"/>
  <c r="C45" i="1"/>
</calcChain>
</file>

<file path=xl/sharedStrings.xml><?xml version="1.0" encoding="utf-8"?>
<sst xmlns="http://schemas.openxmlformats.org/spreadsheetml/2006/main" count="774" uniqueCount="410">
  <si>
    <t>Compass Childrens Charity</t>
  </si>
  <si>
    <t>International Needs UK</t>
  </si>
  <si>
    <t>Temwa</t>
  </si>
  <si>
    <t>Mission Aviation Fellowship</t>
  </si>
  <si>
    <t>Dhaka Ahsania Mission</t>
  </si>
  <si>
    <t>Street Child</t>
  </si>
  <si>
    <t>Impact Foundation</t>
  </si>
  <si>
    <t>Excellent Development</t>
  </si>
  <si>
    <t>International Health Partners</t>
  </si>
  <si>
    <t>OVERSEAS</t>
  </si>
  <si>
    <t>Cae Tan Community Supported Agriculture Ltd</t>
  </si>
  <si>
    <t>Coeden Fach Community Interest Company</t>
  </si>
  <si>
    <t>Kids Cancer Charity</t>
  </si>
  <si>
    <t>Matthew's House</t>
  </si>
  <si>
    <t>SAM Recovery Swansea C.I.C.</t>
  </si>
  <si>
    <t>Swansea Mind</t>
  </si>
  <si>
    <t>The Royal Fusionaires</t>
  </si>
  <si>
    <t>Ty Fforest Community House (Ty Fforest Resource Hub)</t>
  </si>
  <si>
    <t>The Sharing Table</t>
  </si>
  <si>
    <t>Swansea Community Farm</t>
  </si>
  <si>
    <t>St Cattwg's Port eynon (Church of St David)</t>
  </si>
  <si>
    <t>The Parish of Llangyfelach</t>
  </si>
  <si>
    <t>St Mary's Church (Fund for the poor) 40-43-31 61705970</t>
  </si>
  <si>
    <t>St Illtyds Church Ystrad Road (St Peters Cockett)</t>
  </si>
  <si>
    <t>Parish of St Thomas and Kilvey (Rev Steven Bunting)</t>
  </si>
  <si>
    <t>TOTAL - CHARITIES</t>
  </si>
  <si>
    <t>TOTAL - CHURCHES</t>
  </si>
  <si>
    <t>TOTAL - OVERSEAS</t>
  </si>
  <si>
    <t>CHARITIES, CHURCHES &amp; OVERSEAS</t>
  </si>
  <si>
    <t>89TH DISTRIBUTION</t>
  </si>
  <si>
    <t>Parish of St Thomas and Kilvey</t>
  </si>
  <si>
    <t>Swansea St Marys Fund for the Poor</t>
  </si>
  <si>
    <t> St Cattwg's Port eynon</t>
  </si>
  <si>
    <t>Parklands Church Swansea</t>
  </si>
  <si>
    <t>Phil Davies</t>
  </si>
  <si>
    <t>Legs4Africa</t>
  </si>
  <si>
    <t>Global Care</t>
  </si>
  <si>
    <t>Concern Worldwide UK</t>
  </si>
  <si>
    <t>Children Change Colombia</t>
  </si>
  <si>
    <t>S.A.L.V.E. International</t>
  </si>
  <si>
    <t>World Medical Fund for Children</t>
  </si>
  <si>
    <t>Cord UK</t>
  </si>
  <si>
    <t>Village Water</t>
  </si>
  <si>
    <t>Blossom Africa</t>
  </si>
  <si>
    <t>Hope for Justice</t>
  </si>
  <si>
    <t>Hope for Kids International</t>
  </si>
  <si>
    <t>88th DISTRIBUTION</t>
  </si>
  <si>
    <t>Bulldogs Boxing &amp; Community Activities</t>
  </si>
  <si>
    <t>Discovery Swansea University</t>
  </si>
  <si>
    <t>Enfys Foundation</t>
  </si>
  <si>
    <t>Friends of City of Swansea Botanical Complex</t>
  </si>
  <si>
    <t>Swansea Asylum Seekers Support</t>
  </si>
  <si>
    <t>Swansea Samaritans</t>
  </si>
  <si>
    <t>Y Lolfa Community Library</t>
  </si>
  <si>
    <t>Neath Port Talbot Stroke Group</t>
  </si>
  <si>
    <t>Melyncrythan Musical Theatre Company</t>
  </si>
  <si>
    <t>Paul Popham Fund, Renal Support Wales</t>
  </si>
  <si>
    <t>Paul Ridd Foundation</t>
  </si>
  <si>
    <t>Faith in Families Bonymaen</t>
  </si>
  <si>
    <t>Circus Starr (Judith Halle)</t>
  </si>
  <si>
    <t>GRAND TOTAL - 88TH DISTRIBUTION</t>
  </si>
  <si>
    <t>90TH DISTRIBUTION</t>
  </si>
  <si>
    <t>Growing Real Opportunities for Women Cymru (GROW)</t>
  </si>
  <si>
    <t>Swansea Autism Movement CIC</t>
  </si>
  <si>
    <t>Swansea Music Art Digital</t>
  </si>
  <si>
    <t>HangOut</t>
  </si>
  <si>
    <t>Marauders Mens Health</t>
  </si>
  <si>
    <t>Renewable world</t>
  </si>
  <si>
    <t>Action Through Enterprise</t>
  </si>
  <si>
    <t>Shining Star</t>
  </si>
  <si>
    <t>Send a Cow</t>
  </si>
  <si>
    <t>Tiyeni</t>
  </si>
  <si>
    <t>Pump Aid</t>
  </si>
  <si>
    <t>TOTAL FLAGSHIPS</t>
  </si>
  <si>
    <t>Overseas Flagship Projects</t>
  </si>
  <si>
    <t>Dec 2021 - Jul 2024</t>
  </si>
  <si>
    <t>Regular Donation Requests</t>
  </si>
  <si>
    <t>Action on Poverty (APT)</t>
  </si>
  <si>
    <t>Raising Futures Kenya</t>
  </si>
  <si>
    <t>Child Rescue Nepal</t>
  </si>
  <si>
    <t>Ufulu Malawi Ltd</t>
  </si>
  <si>
    <t>Inter Care Ltd</t>
  </si>
  <si>
    <t>Tools for Self Reliance</t>
  </si>
  <si>
    <t xml:space="preserve">Cataracts are Curable - The Gambian Project. </t>
  </si>
  <si>
    <t>Nicodemus</t>
  </si>
  <si>
    <t>Alive and Kicking</t>
  </si>
  <si>
    <t>Turning Point Trust</t>
  </si>
  <si>
    <t>International Refugee Trust (IRT)</t>
  </si>
  <si>
    <t>Gambia School Support</t>
  </si>
  <si>
    <t>Africa Leadership and Reconciliation Ministries (ALARM)</t>
  </si>
  <si>
    <t>TOTAL EXCLUDING FLAGSHIPS</t>
  </si>
  <si>
    <t>FLAGSHIPS</t>
  </si>
  <si>
    <t>TOTAL OVERSEAS</t>
  </si>
  <si>
    <t>APPROVED AT MEETING HELD ON 12TH JANUARY 2022</t>
  </si>
  <si>
    <t>APPROVED AT MEETNG HELD ON 16TH SEPTEMBER 2021</t>
  </si>
  <si>
    <t>APPROVED AT MEETING HELD ON 22ND APRIL 2021</t>
  </si>
  <si>
    <t>APPROVED AT MEETING HELD ON 3RD DECEMBER 2020</t>
  </si>
  <si>
    <t>87TH DISTRIBUTION</t>
  </si>
  <si>
    <t>LOCAL CHARITIES</t>
  </si>
  <si>
    <t>Swansea. Choral</t>
  </si>
  <si>
    <t>Swansea Women’s Aid</t>
  </si>
  <si>
    <t>Women4 Resources</t>
  </si>
  <si>
    <t>Spinal Injuries</t>
  </si>
  <si>
    <t>St Josephs</t>
  </si>
  <si>
    <t>Surfability</t>
  </si>
  <si>
    <t>Llamau</t>
  </si>
  <si>
    <t>Asthma Relief</t>
  </si>
  <si>
    <t>Cancer Info</t>
  </si>
  <si>
    <t>Circus Eruption</t>
  </si>
  <si>
    <t>Clydach Community</t>
  </si>
  <si>
    <t>Congolease Dev</t>
  </si>
  <si>
    <t>Interplay</t>
  </si>
  <si>
    <t>Pontardulais cc</t>
  </si>
  <si>
    <t>Swansea Cv2</t>
  </si>
  <si>
    <t>LOCAL CHURCHES</t>
  </si>
  <si>
    <t>St. Thomas Church Kilvey</t>
  </si>
  <si>
    <t>Llangyfelach Church</t>
  </si>
  <si>
    <t>St. David Church Llanddewi</t>
  </si>
  <si>
    <t>St. Marys Church Swansea</t>
  </si>
  <si>
    <t>St. Catherines Church Gorseinon</t>
  </si>
  <si>
    <t>Simien Mountains</t>
  </si>
  <si>
    <t>Child in Need India</t>
  </si>
  <si>
    <t>Zimbabwe Ed Trust</t>
  </si>
  <si>
    <t>Sreepur Village</t>
  </si>
  <si>
    <t>Medic to Medic</t>
  </si>
  <si>
    <t>East African Playgrounds</t>
  </si>
  <si>
    <t>Makhal Trust</t>
  </si>
  <si>
    <t>Traidcraft Exchange</t>
  </si>
  <si>
    <t>CRESS</t>
  </si>
  <si>
    <t>Microloan Foundation</t>
  </si>
  <si>
    <t>Five Talents UK</t>
  </si>
  <si>
    <t>Tiyeni Fund</t>
  </si>
  <si>
    <t>CHARITIES, CHURCHES AND OVERSEAS</t>
  </si>
  <si>
    <t>Swansea Carers Centre</t>
  </si>
  <si>
    <t>Swansea Asylum Seekers Sup</t>
  </si>
  <si>
    <t>Faith in Families</t>
  </si>
  <si>
    <t>FFOPS</t>
  </si>
  <si>
    <t>Maggies Swansea</t>
  </si>
  <si>
    <t>Mathew’s House</t>
  </si>
  <si>
    <t>Mixtup</t>
  </si>
  <si>
    <t>Ospreys Wheelchair Rugby Club</t>
  </si>
  <si>
    <t>Race Council CYMRU</t>
  </si>
  <si>
    <t>Swansea Philharmonic Choir</t>
  </si>
  <si>
    <t>Waunarlwydd AFC</t>
  </si>
  <si>
    <t>St Madoc Christian Youth Cam</t>
  </si>
  <si>
    <t>Paul Popham Fund</t>
  </si>
  <si>
    <t>Swansea CVS</t>
  </si>
  <si>
    <t>Roots Foundation Wales</t>
  </si>
  <si>
    <t>Fabric Foundation</t>
  </si>
  <si>
    <t>St Thomas Church Kilvey</t>
  </si>
  <si>
    <t>Archbishop Wales</t>
  </si>
  <si>
    <t>Townhill Baptist Church</t>
  </si>
  <si>
    <t>St. Mary Church Swansea</t>
  </si>
  <si>
    <t>St. Davis Church Ystalyfera</t>
  </si>
  <si>
    <t>Oasis Church</t>
  </si>
  <si>
    <t>St. Mary Church</t>
  </si>
  <si>
    <t>St. Davis Church</t>
  </si>
  <si>
    <t>St. Catherine’s Gorseinon</t>
  </si>
  <si>
    <t>St. Cynogs Church Ystradgynlais</t>
  </si>
  <si>
    <t>St. James Church Uplands</t>
  </si>
  <si>
    <t>St. Peters Newton</t>
  </si>
  <si>
    <t>South West Gower</t>
  </si>
  <si>
    <t>Parish of Cockett</t>
  </si>
  <si>
    <t>Cecily’s Fund</t>
  </si>
  <si>
    <t>The Tiyeni Fund</t>
  </si>
  <si>
    <t>MTV Staying Alive</t>
  </si>
  <si>
    <t>Build it International</t>
  </si>
  <si>
    <t>The Miambe Project</t>
  </si>
  <si>
    <t>The Virtual Doctor</t>
  </si>
  <si>
    <t>Secood</t>
  </si>
  <si>
    <t>Help Age International</t>
  </si>
  <si>
    <t>86TH DISTRIBUTION</t>
  </si>
  <si>
    <t>APPROVED AT MEETING HELD ON 1ST JULY 2020</t>
  </si>
  <si>
    <t xml:space="preserve">CHARITIES, CHURCHES AND OVERSEAS </t>
  </si>
  <si>
    <t>Food for Tigray</t>
  </si>
  <si>
    <t>Bikeability Wales</t>
  </si>
  <si>
    <t>Changing Tunes</t>
  </si>
  <si>
    <t>Discovery</t>
  </si>
  <si>
    <t>Cancer Information &amp; Support Services</t>
  </si>
  <si>
    <t>Listening Books</t>
  </si>
  <si>
    <t>Maggie's Swansea</t>
  </si>
  <si>
    <t>St. Madoc Christian Youth Camp Ltd</t>
  </si>
  <si>
    <t>Spinal Injuries Association</t>
  </si>
  <si>
    <t>Wallich Clifford Community</t>
  </si>
  <si>
    <t>Waunarlwydd AFC CIC</t>
  </si>
  <si>
    <t>Your Voice Advocacy Project</t>
  </si>
  <si>
    <t>FFOPS (Families &amp; Friends of Prisoners)</t>
  </si>
  <si>
    <t>SHINE CHARITY 249338</t>
  </si>
  <si>
    <t xml:space="preserve">TOTAL - CHARITIES </t>
  </si>
  <si>
    <t>Christ Church Sandfields</t>
  </si>
  <si>
    <t>Dunvant Christian Fellowship</t>
  </si>
  <si>
    <t>Oasis Church Swansea</t>
  </si>
  <si>
    <t>Parish of Llangyfelach</t>
  </si>
  <si>
    <t>Pitton Methodist Chapel</t>
  </si>
  <si>
    <t>Local Churches Flagship project</t>
  </si>
  <si>
    <t>TOTAL - FLAGSHIP</t>
  </si>
  <si>
    <t>TOTAL EXCLUDING FLAGSHIP PROJECT</t>
  </si>
  <si>
    <t>FLAGSHIP</t>
  </si>
  <si>
    <t>GRAND TOTAL 90TH DISTRIBUTION</t>
  </si>
  <si>
    <t>GRAND TOTAL 89TH DISTRIBUTION</t>
  </si>
  <si>
    <r>
      <t>GRAND TOTAL 86</t>
    </r>
    <r>
      <rPr>
        <b/>
        <vertAlign val="superscript"/>
        <sz val="13"/>
        <color theme="1"/>
        <rFont val="Arial"/>
        <family val="2"/>
      </rPr>
      <t>TH</t>
    </r>
    <r>
      <rPr>
        <b/>
        <sz val="13"/>
        <color theme="1"/>
        <rFont val="Arial"/>
        <family val="2"/>
      </rPr>
      <t xml:space="preserve"> DISTRIBUTION</t>
    </r>
  </si>
  <si>
    <r>
      <t>GRAND TOTAL 87</t>
    </r>
    <r>
      <rPr>
        <b/>
        <vertAlign val="superscript"/>
        <sz val="13"/>
        <color theme="1"/>
        <rFont val="Arial"/>
        <family val="2"/>
      </rPr>
      <t>TH</t>
    </r>
    <r>
      <rPr>
        <b/>
        <sz val="13"/>
        <color theme="1"/>
        <rFont val="Arial"/>
        <family val="2"/>
      </rPr>
      <t xml:space="preserve"> DISTRIBUTION</t>
    </r>
  </si>
  <si>
    <t>Afghanistan Crisis Appeal (Disaster Emergencies Committee)</t>
  </si>
  <si>
    <t>91st DISTRIBUTION</t>
  </si>
  <si>
    <t>APPROVED AT MEETING HELD ON 13TH APRIL 2022</t>
  </si>
  <si>
    <t>GRAND TOTAL 91ST DISTRIBUTION</t>
  </si>
  <si>
    <t>Discovery Student Volunteering Swansea</t>
  </si>
  <si>
    <t>Matthews House</t>
  </si>
  <si>
    <t>Anxiety Support Wales</t>
  </si>
  <si>
    <t>Crisis</t>
  </si>
  <si>
    <t>Dementia Friendly Swansea</t>
  </si>
  <si>
    <t>Fabric</t>
  </si>
  <si>
    <t>Faith in Families - Clase</t>
  </si>
  <si>
    <t>Friends of Cwmdonkin Park</t>
  </si>
  <si>
    <t>Girls Friendly Society in England &amp; Wales (GFS)</t>
  </si>
  <si>
    <t>Rotary Club of Morriston</t>
  </si>
  <si>
    <t>Sketty Foodbank</t>
  </si>
  <si>
    <t>Surfability UK CIC</t>
  </si>
  <si>
    <t>Summit Good CIC</t>
  </si>
  <si>
    <t>The Aloud Charity</t>
  </si>
  <si>
    <t>The Environment Centre</t>
  </si>
  <si>
    <t>The St. Madoc Centre</t>
  </si>
  <si>
    <t>TOTAL THREE YEAR</t>
  </si>
  <si>
    <t>TOTAL ONE-OFF</t>
  </si>
  <si>
    <t>TOTAL ONE OFF</t>
  </si>
  <si>
    <t>ONE-OFF GRANTS</t>
  </si>
  <si>
    <t>Ongoing Social Outreach Projects</t>
  </si>
  <si>
    <t>Special Foodbank Donation</t>
  </si>
  <si>
    <t xml:space="preserve">Marsh Light Worship </t>
  </si>
  <si>
    <t>RECURRING FLAGSHIP</t>
  </si>
  <si>
    <t>ONE OFF</t>
  </si>
  <si>
    <t>TOTAL RECURRING</t>
  </si>
  <si>
    <t>RECURRING</t>
  </si>
  <si>
    <t>TOTAL LOCAL CHURCHES</t>
  </si>
  <si>
    <t>TOTAL LOCAL CHARITIES</t>
  </si>
  <si>
    <t>RECURRING FLAGSHIP PROJECTS</t>
  </si>
  <si>
    <t>Hospice Care Kenya</t>
  </si>
  <si>
    <t>Ukraine Appeal (Disaster Emergencies Committee)</t>
  </si>
  <si>
    <t>EMERGENCY</t>
  </si>
  <si>
    <t>SPECIAL EMERGENCY GRANT BETWEEN MEETINGS</t>
  </si>
  <si>
    <t>SMALL GRANTS</t>
  </si>
  <si>
    <t>TOTAL SMALL GRANTS</t>
  </si>
  <si>
    <t>Swansea Mind National - Swansea branch</t>
  </si>
  <si>
    <t>Deki Limited</t>
  </si>
  <si>
    <t>Educate a Child International</t>
  </si>
  <si>
    <t>Women and Children First (UK)</t>
  </si>
  <si>
    <t>Hope for Kids International / Kids Alive International</t>
  </si>
  <si>
    <t>StreetInvest</t>
  </si>
  <si>
    <t>PHASE Worldwide</t>
  </si>
  <si>
    <t>Childs i Foundation</t>
  </si>
  <si>
    <t>Kids Club Kampala</t>
  </si>
  <si>
    <t>92nd DISTRIBUTION</t>
  </si>
  <si>
    <t>APPROVED AT MEETING HELD ON 8th SEPTEMBER 2022</t>
  </si>
  <si>
    <t>BWG Swansea CAP</t>
  </si>
  <si>
    <t>ELI Project</t>
  </si>
  <si>
    <t>Faith in Families - Teilos Community Church</t>
  </si>
  <si>
    <t>Rising Stars Theatre Company</t>
  </si>
  <si>
    <t>Sunflowers Wales</t>
  </si>
  <si>
    <t>Swansea Bay Singleton Singers</t>
  </si>
  <si>
    <t>Volcano Theatre</t>
  </si>
  <si>
    <t>Swansea Womens Aid</t>
  </si>
  <si>
    <t>Local Aid for Children &amp; Community Special Needs</t>
  </si>
  <si>
    <t>Children Change Columbia</t>
  </si>
  <si>
    <t>Education for the Children Foundation</t>
  </si>
  <si>
    <t>Viva Network</t>
  </si>
  <si>
    <t>Tea Leaf Trust</t>
  </si>
  <si>
    <t>Build It International</t>
  </si>
  <si>
    <t>Chance for Childhood</t>
  </si>
  <si>
    <t>Medair UK</t>
  </si>
  <si>
    <t>Transform Burkina</t>
  </si>
  <si>
    <t>GRAND TOTAL 92nd DISTRIBUTION</t>
  </si>
  <si>
    <t>Friends of Monze</t>
  </si>
  <si>
    <t>The Mission Church Morriston</t>
  </si>
  <si>
    <t>93rd DISTRIBUTION</t>
  </si>
  <si>
    <t>APPROVED AT MEETING HELD ON 21st JANUARY 2023</t>
  </si>
  <si>
    <t>Cae Felin CSA CIC</t>
  </si>
  <si>
    <t>Cae Tan Community Supported Agriculture Ltd.</t>
  </si>
  <si>
    <t>Jac Lewis Foundation</t>
  </si>
  <si>
    <t>Mental Health Football in Wales</t>
  </si>
  <si>
    <t>Swansea Baby Basics</t>
  </si>
  <si>
    <t>Swansea City of Sanctuary</t>
  </si>
  <si>
    <t>First Swansea Boys' Brigade</t>
  </si>
  <si>
    <t>The Hygiene Bank</t>
  </si>
  <si>
    <t>Your Voice Advocacy</t>
  </si>
  <si>
    <t>St. James Church, Swansea</t>
  </si>
  <si>
    <t>The Mission Church Morriston St Cynogs, Ystradgynlais</t>
  </si>
  <si>
    <t>Legacy church</t>
  </si>
  <si>
    <t>MicroLoan Foundation</t>
  </si>
  <si>
    <t>Future Academy</t>
  </si>
  <si>
    <t>Irise International</t>
  </si>
  <si>
    <t>Sand Dams Worldwide (Excellent Development)</t>
  </si>
  <si>
    <t>Awamu</t>
  </si>
  <si>
    <t>Compass Children's Charity</t>
  </si>
  <si>
    <t>SolarAid</t>
  </si>
  <si>
    <t>Support and Love Via Education (S.A.L.V.E.) International</t>
  </si>
  <si>
    <t>GRAND TOTAL 93rd DISTRIBUTION</t>
  </si>
  <si>
    <t>94th DISTRIBUTION</t>
  </si>
  <si>
    <t>APPROVED AT MEETING HELD ON 18th May 2023</t>
  </si>
  <si>
    <t>GRAND TOTAL 94th DISTRIBUTION</t>
  </si>
  <si>
    <t xml:space="preserve">St James Church, Swansea </t>
  </si>
  <si>
    <t>St Thomas, Swansea</t>
  </si>
  <si>
    <t>St Peters Church, Cockett</t>
  </si>
  <si>
    <t>St Catherines Gorseinon</t>
  </si>
  <si>
    <t>St Cattwgs, Port Eynon</t>
  </si>
  <si>
    <t>Cantref, Brecon</t>
  </si>
  <si>
    <t>Restricted but not to be sent yet until further comms</t>
  </si>
  <si>
    <t>Bag Books</t>
  </si>
  <si>
    <t>Cancer Information and Support Service</t>
  </si>
  <si>
    <t>Cwmbwrla and Manselton Community Centre</t>
  </si>
  <si>
    <t>St. Madoc Christian Youth Camp</t>
  </si>
  <si>
    <t>Save the Children Swansea Literary Group</t>
  </si>
  <si>
    <t>Starr in the Community CIC</t>
  </si>
  <si>
    <t>The Wallich Clifford Community</t>
  </si>
  <si>
    <t>Whizz-Kidz</t>
  </si>
  <si>
    <t>St. Thomas Foodbank</t>
  </si>
  <si>
    <t>Morriston Explosion Fund - SCVS</t>
  </si>
  <si>
    <t>African Child Trust (ACT)</t>
  </si>
  <si>
    <t>Evergreen Africa</t>
  </si>
  <si>
    <t>Footsteps International</t>
  </si>
  <si>
    <t>Forever Angels</t>
  </si>
  <si>
    <t>IT Schools Africa</t>
  </si>
  <si>
    <t>International Justice Mission UK</t>
  </si>
  <si>
    <t>Karibuni Children</t>
  </si>
  <si>
    <t>Pioneers UK Ministries</t>
  </si>
  <si>
    <t>Already given</t>
  </si>
  <si>
    <t>SMALL GRANTS, including pre paid</t>
  </si>
  <si>
    <t>DEC (Syria\Turkey Earthquake)</t>
  </si>
  <si>
    <t>Ripple Effect (Migori Project)</t>
  </si>
  <si>
    <t>TOTAL SMALL GRANTS (including pre paid)</t>
  </si>
  <si>
    <t>TOTAL ONE-OFF (including pre paid)</t>
  </si>
  <si>
    <t>TOTAL ONE OFF (including pre paid)</t>
  </si>
  <si>
    <t>CHARITIES, CHURCHES AND OVERSEAS (including pre paid)</t>
  </si>
  <si>
    <t>95th DISTRIBUTION</t>
  </si>
  <si>
    <t>APPROVED AT MEETING HELD ON 7th SEPTEMBER 2023</t>
  </si>
  <si>
    <t>CanDo Connect CIC</t>
  </si>
  <si>
    <t>The Community Impact Initiative CIC</t>
  </si>
  <si>
    <t>Faith in Families - Brighter Futures</t>
  </si>
  <si>
    <t>Faith in Families - Teilos Community Cwtch</t>
  </si>
  <si>
    <t>FFOPS -Families &amp; friends of Prisoners</t>
  </si>
  <si>
    <t>ILA-Wales CIC: Iberians &amp; Latin Americans in Wales</t>
  </si>
  <si>
    <t>Swansea Bay Fibromyalgia Support Group</t>
  </si>
  <si>
    <t>Swansea Legacy Giving Campaign (charities working together)</t>
  </si>
  <si>
    <t>Swansea Women's Aid</t>
  </si>
  <si>
    <t xml:space="preserve">St Samlets Church, Llansamlet </t>
  </si>
  <si>
    <t xml:space="preserve">St Marys Swansea </t>
  </si>
  <si>
    <t xml:space="preserve">Bont Elim Community Church </t>
  </si>
  <si>
    <t>ACET Shining Star</t>
  </si>
  <si>
    <t>Renewable World</t>
  </si>
  <si>
    <t>Endless Medical Advantage</t>
  </si>
  <si>
    <t>Health &amp; Hope UK</t>
  </si>
  <si>
    <t>Kids Alive International</t>
  </si>
  <si>
    <t>Livingstone Tanzania Trust</t>
  </si>
  <si>
    <t>PHASE Worldwide (Practical Help Achieving Self-Empowerment)</t>
  </si>
  <si>
    <t>GRAND TOTAL 95th DISTRIBUTION</t>
  </si>
  <si>
    <t xml:space="preserve">TOTAL ONE-OFF </t>
  </si>
  <si>
    <t xml:space="preserve">TOTAL ONE OFF </t>
  </si>
  <si>
    <t>Grant refunded</t>
  </si>
  <si>
    <t>96th DISTRIBUTION</t>
  </si>
  <si>
    <t>APPROVED AT MEETING HELD ON 8th JANUARY 2024</t>
  </si>
  <si>
    <t>Forest School</t>
  </si>
  <si>
    <t>Glantawe Lions</t>
  </si>
  <si>
    <t>G.R.O.W Cymru</t>
  </si>
  <si>
    <t>MHFW</t>
  </si>
  <si>
    <t>Penlan AFC. CIC</t>
  </si>
  <si>
    <t>Pontarddulais Partnership</t>
  </si>
  <si>
    <t>Swansea Carers Choir</t>
  </si>
  <si>
    <t>Swansea Parent Carer Forum</t>
  </si>
  <si>
    <t>Unity in Diversity</t>
  </si>
  <si>
    <t>YMCA Swansea</t>
  </si>
  <si>
    <t xml:space="preserve">St James Church Swansea </t>
  </si>
  <si>
    <t>Grant sent on 19/Dec/2023</t>
  </si>
  <si>
    <t>International Health Partners (IHP)</t>
  </si>
  <si>
    <t>Jigsaw Charity UK</t>
  </si>
  <si>
    <t>Five Talents UK LTD</t>
  </si>
  <si>
    <t>World Medical Fund For Children</t>
  </si>
  <si>
    <t>Nuestros Pequeños Hermanos United Kingdom (NPH UK)</t>
  </si>
  <si>
    <t>Gambia School Support (GSS)</t>
  </si>
  <si>
    <t>Advantage Africa</t>
  </si>
  <si>
    <t>Neotree</t>
  </si>
  <si>
    <t>HelpAge International UK</t>
  </si>
  <si>
    <t>Doctors of the World UK</t>
  </si>
  <si>
    <t>GRAND TOTAL 96th DISTRIBUTION</t>
  </si>
  <si>
    <t>97th DISTRIBUTION</t>
  </si>
  <si>
    <t>APPROVED AT MEETING HELD ON 11th APRIL 2024</t>
  </si>
  <si>
    <t>Brewtime Mens Club</t>
  </si>
  <si>
    <t>Chinese Autism CIC</t>
  </si>
  <si>
    <t>ChromaMusic Community Group</t>
  </si>
  <si>
    <t>1st Cwmbwrla Brownies</t>
  </si>
  <si>
    <t>Cwmbwrla and Manselton community Centre</t>
  </si>
  <si>
    <t>Dunvant Unemployed and Social Centre (DUSC)</t>
  </si>
  <si>
    <t>Friends of Brynmelin</t>
  </si>
  <si>
    <t>The Mullany Fund</t>
  </si>
  <si>
    <t>NeuDICE CIC</t>
  </si>
  <si>
    <t>Stroke Support Community</t>
  </si>
  <si>
    <t>Surf Therapy  CIC</t>
  </si>
  <si>
    <t>Total Abstinence Support Group Swansea (TASGS)</t>
  </si>
  <si>
    <t>ACET - Shining Star</t>
  </si>
  <si>
    <t>Cataracts Are Curable – The Gambian Project</t>
  </si>
  <si>
    <t>Children Change Colombia / Children of the Andes</t>
  </si>
  <si>
    <t>Excellent Development (Sand Dams Worldwide)</t>
  </si>
  <si>
    <t>Just a Drop</t>
  </si>
  <si>
    <t>Lorna Young Foundation</t>
  </si>
  <si>
    <t>Memusi Foundation</t>
  </si>
  <si>
    <t>MondoChallenge Foundation</t>
  </si>
  <si>
    <t>Nasio Trust</t>
  </si>
  <si>
    <t>Plant Your Future</t>
  </si>
  <si>
    <t>Reseed</t>
  </si>
  <si>
    <t>Safe Child Thailand</t>
  </si>
  <si>
    <t>Virtual Doctors (Virtual Development UK)</t>
  </si>
  <si>
    <t>GRAND TOTAL 97th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</si>
</sst>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_);[Red]\(&quot;£&quot;#,##0\)"/>
    <numFmt numFmtId="8" formatCode="&quot;£&quot;#,##0.00_);[Red]\(&quot;£&quot;#,##0.00\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(&quot;£&quot;* #,##0_);_(&quot;£&quot;* \(#,##0\);_(&quot;£&quot;* &quot;-&quot;??_);_(@_)"/>
    <numFmt numFmtId="166" formatCode="&quot;£&quot;#,##0;[Red]\-&quot;£&quot;#,##0"/>
  </numFmts>
  <fonts count="3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vertAlign val="superscript"/>
      <sz val="13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222222"/>
      <name val="Arial"/>
      <family val="2"/>
    </font>
    <font>
      <sz val="12"/>
      <color rgb="FF202124"/>
      <name val="Arial"/>
      <family val="2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rgb="FF202124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8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0" xfId="0" applyFont="1"/>
    <xf numFmtId="8" fontId="6" fillId="0" borderId="1" xfId="0" applyNumberFormat="1" applyFont="1" applyBorder="1"/>
    <xf numFmtId="0" fontId="7" fillId="0" borderId="0" xfId="0" applyFont="1"/>
    <xf numFmtId="6" fontId="6" fillId="0" borderId="1" xfId="0" applyNumberFormat="1" applyFont="1" applyBorder="1"/>
    <xf numFmtId="8" fontId="6" fillId="0" borderId="0" xfId="0" applyNumberFormat="1" applyFont="1"/>
    <xf numFmtId="6" fontId="1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/>
    <xf numFmtId="0" fontId="8" fillId="0" borderId="0" xfId="0" applyFont="1"/>
    <xf numFmtId="8" fontId="6" fillId="0" borderId="2" xfId="0" applyNumberFormat="1" applyFont="1" applyBorder="1"/>
    <xf numFmtId="8" fontId="4" fillId="0" borderId="0" xfId="0" applyNumberFormat="1" applyFont="1"/>
    <xf numFmtId="0" fontId="10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8" fontId="6" fillId="0" borderId="0" xfId="0" applyNumberFormat="1" applyFont="1" applyAlignment="1">
      <alignment vertical="center"/>
    </xf>
    <xf numFmtId="0" fontId="13" fillId="0" borderId="3" xfId="0" applyFont="1" applyBorder="1"/>
    <xf numFmtId="0" fontId="13" fillId="0" borderId="5" xfId="0" applyFont="1" applyBorder="1"/>
    <xf numFmtId="0" fontId="0" fillId="0" borderId="0" xfId="0" applyAlignment="1">
      <alignment vertical="top" wrapText="1"/>
    </xf>
    <xf numFmtId="0" fontId="4" fillId="0" borderId="2" xfId="0" applyFont="1" applyBorder="1"/>
    <xf numFmtId="0" fontId="2" fillId="0" borderId="0" xfId="0" applyFont="1" applyAlignment="1">
      <alignment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/>
    <xf numFmtId="0" fontId="10" fillId="0" borderId="2" xfId="0" applyFont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4" fillId="0" borderId="0" xfId="0" applyFont="1"/>
    <xf numFmtId="165" fontId="6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 vertical="top" wrapText="1"/>
    </xf>
    <xf numFmtId="165" fontId="4" fillId="0" borderId="2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17" fillId="0" borderId="0" xfId="1" applyNumberFormat="1" applyFont="1" applyAlignment="1">
      <alignment horizontal="right" vertical="top" wrapText="1"/>
    </xf>
    <xf numFmtId="165" fontId="1" fillId="0" borderId="0" xfId="1" applyNumberFormat="1" applyFont="1" applyBorder="1" applyAlignment="1">
      <alignment horizontal="right"/>
    </xf>
    <xf numFmtId="165" fontId="6" fillId="0" borderId="2" xfId="1" applyNumberFormat="1" applyFont="1" applyBorder="1" applyAlignment="1">
      <alignment horizontal="right"/>
    </xf>
    <xf numFmtId="165" fontId="18" fillId="0" borderId="0" xfId="1" applyNumberFormat="1" applyFont="1" applyAlignment="1">
      <alignment horizontal="center"/>
    </xf>
    <xf numFmtId="165" fontId="12" fillId="0" borderId="2" xfId="1" applyNumberFormat="1" applyFont="1" applyBorder="1" applyAlignment="1">
      <alignment horizontal="center"/>
    </xf>
    <xf numFmtId="165" fontId="5" fillId="0" borderId="0" xfId="1" applyNumberFormat="1" applyFont="1"/>
    <xf numFmtId="165" fontId="6" fillId="0" borderId="1" xfId="1" applyNumberFormat="1" applyFont="1" applyBorder="1" applyAlignment="1">
      <alignment horizontal="right" vertical="center"/>
    </xf>
    <xf numFmtId="165" fontId="23" fillId="0" borderId="2" xfId="1" applyNumberFormat="1" applyFont="1" applyBorder="1" applyAlignment="1">
      <alignment horizontal="center" vertical="center"/>
    </xf>
    <xf numFmtId="165" fontId="23" fillId="0" borderId="0" xfId="1" applyNumberFormat="1" applyFont="1" applyAlignment="1">
      <alignment horizontal="center" vertical="center"/>
    </xf>
    <xf numFmtId="0" fontId="19" fillId="0" borderId="0" xfId="0" applyFont="1"/>
    <xf numFmtId="164" fontId="18" fillId="0" borderId="0" xfId="0" applyNumberFormat="1" applyFont="1" applyAlignment="1">
      <alignment horizontal="center"/>
    </xf>
    <xf numFmtId="165" fontId="6" fillId="0" borderId="2" xfId="1" applyNumberFormat="1" applyFont="1" applyBorder="1"/>
    <xf numFmtId="165" fontId="6" fillId="0" borderId="0" xfId="1" applyNumberFormat="1" applyFont="1"/>
    <xf numFmtId="164" fontId="12" fillId="0" borderId="2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right"/>
    </xf>
    <xf numFmtId="164" fontId="6" fillId="0" borderId="2" xfId="1" applyNumberFormat="1" applyFont="1" applyBorder="1" applyAlignment="1">
      <alignment horizontal="right"/>
    </xf>
    <xf numFmtId="43" fontId="6" fillId="0" borderId="0" xfId="2" applyFont="1" applyAlignment="1">
      <alignment horizontal="right"/>
    </xf>
    <xf numFmtId="43" fontId="5" fillId="0" borderId="0" xfId="2" applyFont="1" applyAlignment="1">
      <alignment horizontal="right"/>
    </xf>
    <xf numFmtId="43" fontId="0" fillId="0" borderId="0" xfId="2" applyFont="1" applyAlignment="1">
      <alignment horizontal="right" vertical="top" wrapText="1"/>
    </xf>
    <xf numFmtId="43" fontId="4" fillId="0" borderId="2" xfId="2" applyFont="1" applyBorder="1" applyAlignment="1">
      <alignment horizontal="right"/>
    </xf>
    <xf numFmtId="43" fontId="1" fillId="0" borderId="0" xfId="2" applyFont="1" applyAlignment="1">
      <alignment horizontal="right"/>
    </xf>
    <xf numFmtId="43" fontId="17" fillId="0" borderId="0" xfId="2" applyFont="1" applyAlignment="1">
      <alignment horizontal="right" vertical="top" wrapText="1"/>
    </xf>
    <xf numFmtId="43" fontId="1" fillId="0" borderId="0" xfId="2" applyFont="1" applyBorder="1" applyAlignment="1">
      <alignment horizontal="right"/>
    </xf>
    <xf numFmtId="43" fontId="6" fillId="0" borderId="2" xfId="2" applyFont="1" applyBorder="1" applyAlignment="1">
      <alignment horizontal="right"/>
    </xf>
    <xf numFmtId="43" fontId="12" fillId="0" borderId="2" xfId="2" applyFont="1" applyBorder="1" applyAlignment="1">
      <alignment horizontal="center"/>
    </xf>
    <xf numFmtId="43" fontId="18" fillId="0" borderId="0" xfId="2" applyFont="1" applyAlignment="1">
      <alignment horizontal="center"/>
    </xf>
    <xf numFmtId="43" fontId="5" fillId="0" borderId="0" xfId="2" applyFont="1"/>
    <xf numFmtId="43" fontId="6" fillId="0" borderId="1" xfId="2" applyFont="1" applyBorder="1" applyAlignment="1">
      <alignment horizontal="right" vertical="center"/>
    </xf>
    <xf numFmtId="43" fontId="23" fillId="0" borderId="2" xfId="2" applyFont="1" applyBorder="1" applyAlignment="1">
      <alignment horizontal="center" vertical="center"/>
    </xf>
    <xf numFmtId="43" fontId="23" fillId="0" borderId="0" xfId="2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2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164" fontId="6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right" vertical="top" wrapText="1"/>
    </xf>
    <xf numFmtId="164" fontId="4" fillId="0" borderId="2" xfId="2" applyNumberFormat="1" applyFont="1" applyBorder="1" applyAlignment="1">
      <alignment horizontal="right"/>
    </xf>
    <xf numFmtId="164" fontId="1" fillId="0" borderId="0" xfId="2" applyNumberFormat="1" applyFont="1" applyAlignment="1">
      <alignment horizontal="right"/>
    </xf>
    <xf numFmtId="164" fontId="1" fillId="0" borderId="0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center"/>
    </xf>
    <xf numFmtId="164" fontId="18" fillId="0" borderId="0" xfId="2" applyNumberFormat="1" applyFont="1" applyAlignment="1">
      <alignment horizontal="center"/>
    </xf>
    <xf numFmtId="164" fontId="5" fillId="0" borderId="0" xfId="2" applyNumberFormat="1" applyFont="1"/>
    <xf numFmtId="164" fontId="6" fillId="0" borderId="1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27" fillId="0" borderId="0" xfId="0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27" fillId="0" borderId="0" xfId="0" applyNumberFormat="1" applyFont="1" applyAlignment="1">
      <alignment horizontal="center" vertical="top" wrapText="1"/>
    </xf>
    <xf numFmtId="164" fontId="27" fillId="0" borderId="0" xfId="0" applyNumberFormat="1" applyFont="1" applyAlignment="1">
      <alignment horizontal="center"/>
    </xf>
    <xf numFmtId="0" fontId="28" fillId="0" borderId="0" xfId="0" applyFont="1"/>
    <xf numFmtId="8" fontId="0" fillId="0" borderId="0" xfId="0" applyNumberFormat="1"/>
    <xf numFmtId="0" fontId="29" fillId="0" borderId="0" xfId="0" applyFont="1"/>
    <xf numFmtId="8" fontId="3" fillId="0" borderId="0" xfId="0" applyNumberFormat="1" applyFont="1"/>
    <xf numFmtId="0" fontId="13" fillId="0" borderId="3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30" fillId="0" borderId="0" xfId="0" applyNumberFormat="1" applyFont="1" applyAlignment="1">
      <alignment horizontal="left"/>
    </xf>
    <xf numFmtId="164" fontId="3" fillId="0" borderId="0" xfId="0" applyNumberFormat="1" applyFont="1"/>
    <xf numFmtId="164" fontId="0" fillId="0" borderId="0" xfId="0" applyNumberFormat="1"/>
    <xf numFmtId="0" fontId="29" fillId="0" borderId="0" xfId="0" applyFont="1" applyAlignment="1">
      <alignment wrapText="1"/>
    </xf>
    <xf numFmtId="165" fontId="1" fillId="0" borderId="0" xfId="1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right"/>
    </xf>
    <xf numFmtId="43" fontId="17" fillId="0" borderId="0" xfId="2" applyFont="1" applyFill="1" applyAlignment="1">
      <alignment horizontal="right" vertical="top" wrapText="1"/>
    </xf>
    <xf numFmtId="0" fontId="31" fillId="0" borderId="0" xfId="0" applyFont="1"/>
    <xf numFmtId="0" fontId="27" fillId="0" borderId="0" xfId="0" applyFont="1"/>
    <xf numFmtId="164" fontId="5" fillId="0" borderId="0" xfId="2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/>
    </xf>
    <xf numFmtId="164" fontId="6" fillId="0" borderId="2" xfId="2" applyNumberFormat="1" applyFont="1" applyBorder="1" applyAlignment="1">
      <alignment horizontal="center"/>
    </xf>
    <xf numFmtId="164" fontId="5" fillId="0" borderId="0" xfId="2" applyNumberFormat="1" applyFont="1" applyAlignment="1">
      <alignment horizontal="center"/>
    </xf>
    <xf numFmtId="164" fontId="5" fillId="0" borderId="2" xfId="0" applyNumberFormat="1" applyFont="1" applyBorder="1"/>
    <xf numFmtId="0" fontId="32" fillId="0" borderId="0" xfId="0" applyFont="1"/>
    <xf numFmtId="0" fontId="32" fillId="0" borderId="0" xfId="0" applyFont="1" applyAlignment="1">
      <alignment vertical="top" wrapText="1"/>
    </xf>
    <xf numFmtId="164" fontId="32" fillId="0" borderId="0" xfId="2" applyNumberFormat="1" applyFont="1" applyAlignment="1">
      <alignment horizontal="right" vertical="top" wrapText="1"/>
    </xf>
    <xf numFmtId="164" fontId="32" fillId="0" borderId="0" xfId="0" applyNumberFormat="1" applyFont="1"/>
    <xf numFmtId="164" fontId="32" fillId="0" borderId="0" xfId="1" applyNumberFormat="1" applyFont="1" applyAlignment="1">
      <alignment vertical="top" wrapText="1"/>
    </xf>
    <xf numFmtId="164" fontId="32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horizontal="left"/>
    </xf>
    <xf numFmtId="16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164" fontId="32" fillId="0" borderId="0" xfId="2" applyNumberFormat="1" applyFont="1"/>
    <xf numFmtId="0" fontId="33" fillId="0" borderId="0" xfId="0" applyFont="1" applyAlignment="1">
      <alignment vertical="top" wrapText="1"/>
    </xf>
    <xf numFmtId="164" fontId="7" fillId="0" borderId="0" xfId="0" applyNumberFormat="1" applyFont="1"/>
    <xf numFmtId="0" fontId="34" fillId="0" borderId="0" xfId="0" applyFont="1"/>
    <xf numFmtId="166" fontId="30" fillId="0" borderId="0" xfId="0" applyNumberFormat="1" applyFont="1" applyAlignment="1">
      <alignment horizontal="left"/>
    </xf>
    <xf numFmtId="164" fontId="0" fillId="0" borderId="0" xfId="1" applyNumberFormat="1" applyFont="1" applyAlignment="1">
      <alignment vertical="top" wrapText="1"/>
    </xf>
    <xf numFmtId="164" fontId="6" fillId="0" borderId="4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right" vertical="center"/>
    </xf>
    <xf numFmtId="164" fontId="13" fillId="0" borderId="4" xfId="2" applyNumberFormat="1" applyFont="1" applyBorder="1" applyAlignment="1">
      <alignment horizontal="right" vertical="center"/>
    </xf>
    <xf numFmtId="164" fontId="15" fillId="0" borderId="6" xfId="2" applyNumberFormat="1" applyFont="1" applyBorder="1" applyAlignment="1">
      <alignment horizontal="right" vertical="center"/>
    </xf>
    <xf numFmtId="43" fontId="13" fillId="0" borderId="4" xfId="2" applyFont="1" applyBorder="1" applyAlignment="1">
      <alignment horizontal="right" vertical="center"/>
    </xf>
    <xf numFmtId="43" fontId="15" fillId="0" borderId="6" xfId="2" applyFont="1" applyBorder="1" applyAlignment="1">
      <alignment horizontal="right" vertical="center"/>
    </xf>
    <xf numFmtId="165" fontId="13" fillId="0" borderId="4" xfId="1" applyNumberFormat="1" applyFont="1" applyBorder="1" applyAlignment="1">
      <alignment horizontal="right" vertical="center"/>
    </xf>
    <xf numFmtId="165" fontId="15" fillId="0" borderId="6" xfId="1" applyNumberFormat="1" applyFont="1" applyBorder="1" applyAlignment="1">
      <alignment horizontal="right" vertical="center"/>
    </xf>
    <xf numFmtId="164" fontId="13" fillId="0" borderId="4" xfId="1" applyNumberFormat="1" applyFont="1" applyBorder="1" applyAlignment="1">
      <alignment horizontal="center" vertical="center"/>
    </xf>
    <xf numFmtId="164" fontId="15" fillId="0" borderId="6" xfId="1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1033F-988F-CD4D-B87B-9D03E3C65301}">
  <dimension ref="A1:F80"/>
  <sheetViews>
    <sheetView tabSelected="1" topLeftCell="A56" workbookViewId="0">
      <selection activeCell="H72" sqref="H72"/>
    </sheetView>
  </sheetViews>
  <sheetFormatPr baseColWidth="10" defaultRowHeight="16" x14ac:dyDescent="0.2"/>
  <cols>
    <col min="2" max="2" width="47.1640625" customWidth="1"/>
    <col min="3" max="3" width="12.5" bestFit="1" customWidth="1"/>
  </cols>
  <sheetData>
    <row r="1" spans="1:3" x14ac:dyDescent="0.2">
      <c r="A1" s="14"/>
      <c r="B1" s="14" t="s">
        <v>382</v>
      </c>
      <c r="C1" s="95"/>
    </row>
    <row r="2" spans="1:3" x14ac:dyDescent="0.2">
      <c r="A2" s="14"/>
      <c r="B2" s="14" t="s">
        <v>383</v>
      </c>
      <c r="C2" s="95"/>
    </row>
    <row r="3" spans="1:3" x14ac:dyDescent="0.2">
      <c r="A3" s="7"/>
      <c r="B3" s="7"/>
      <c r="C3" s="96"/>
    </row>
    <row r="4" spans="1:3" x14ac:dyDescent="0.2">
      <c r="A4" s="14" t="s">
        <v>98</v>
      </c>
      <c r="B4" s="7"/>
      <c r="C4" s="96"/>
    </row>
    <row r="5" spans="1:3" x14ac:dyDescent="0.2">
      <c r="A5" s="7"/>
      <c r="B5" s="14" t="s">
        <v>232</v>
      </c>
      <c r="C5" s="96"/>
    </row>
    <row r="6" spans="1:3" x14ac:dyDescent="0.2">
      <c r="A6" s="139"/>
      <c r="B6" s="140" t="s">
        <v>175</v>
      </c>
      <c r="C6" s="141">
        <v>550</v>
      </c>
    </row>
    <row r="7" spans="1:3" x14ac:dyDescent="0.2">
      <c r="A7" s="139"/>
      <c r="B7" s="140" t="s">
        <v>176</v>
      </c>
      <c r="C7" s="141">
        <v>550</v>
      </c>
    </row>
    <row r="8" spans="1:3" x14ac:dyDescent="0.2">
      <c r="A8" s="139"/>
      <c r="B8" s="140" t="s">
        <v>108</v>
      </c>
      <c r="C8" s="141">
        <v>916.66</v>
      </c>
    </row>
    <row r="9" spans="1:3" ht="37" customHeight="1" x14ac:dyDescent="0.2">
      <c r="A9" s="139"/>
      <c r="B9" s="140" t="s">
        <v>11</v>
      </c>
      <c r="C9" s="141">
        <v>916.66</v>
      </c>
    </row>
    <row r="10" spans="1:3" ht="32" customHeight="1" x14ac:dyDescent="0.2">
      <c r="A10" s="139"/>
      <c r="B10" s="140" t="s">
        <v>206</v>
      </c>
      <c r="C10" s="141">
        <v>916.66</v>
      </c>
    </row>
    <row r="11" spans="1:3" x14ac:dyDescent="0.2">
      <c r="A11" s="139"/>
      <c r="B11" s="140" t="s">
        <v>207</v>
      </c>
      <c r="C11" s="141">
        <v>550</v>
      </c>
    </row>
    <row r="12" spans="1:3" ht="29" customHeight="1" x14ac:dyDescent="0.2">
      <c r="A12" s="139"/>
      <c r="B12" s="140" t="s">
        <v>51</v>
      </c>
      <c r="C12" s="141">
        <v>916.66</v>
      </c>
    </row>
    <row r="13" spans="1:3" ht="30" customHeight="1" x14ac:dyDescent="0.2">
      <c r="A13" s="139"/>
      <c r="B13" s="140" t="s">
        <v>242</v>
      </c>
      <c r="C13" s="141">
        <v>916.66</v>
      </c>
    </row>
    <row r="14" spans="1:3" ht="17" thickBot="1" x14ac:dyDescent="0.25">
      <c r="A14" s="14"/>
      <c r="B14" s="31" t="s">
        <v>222</v>
      </c>
      <c r="C14" s="101">
        <f>SUM(C6:C13)</f>
        <v>6233.2999999999993</v>
      </c>
    </row>
    <row r="15" spans="1:3" ht="17" thickTop="1" x14ac:dyDescent="0.2"/>
    <row r="16" spans="1:3" s="130" customFormat="1" x14ac:dyDescent="0.2">
      <c r="A16" s="139"/>
      <c r="B16" s="14" t="s">
        <v>230</v>
      </c>
      <c r="C16" s="142"/>
    </row>
    <row r="17" spans="1:3" s="130" customFormat="1" ht="17" x14ac:dyDescent="0.2">
      <c r="A17" s="139"/>
      <c r="B17" s="40" t="s">
        <v>306</v>
      </c>
      <c r="C17" s="155">
        <v>1140</v>
      </c>
    </row>
    <row r="18" spans="1:3" s="130" customFormat="1" ht="17" x14ac:dyDescent="0.2">
      <c r="A18" s="139"/>
      <c r="B18" s="40" t="s">
        <v>384</v>
      </c>
      <c r="C18" s="155">
        <v>1450</v>
      </c>
    </row>
    <row r="19" spans="1:3" s="130" customFormat="1" ht="17" x14ac:dyDescent="0.2">
      <c r="A19" s="139"/>
      <c r="B19" s="40" t="s">
        <v>275</v>
      </c>
      <c r="C19" s="155">
        <v>1500</v>
      </c>
    </row>
    <row r="20" spans="1:3" s="130" customFormat="1" ht="17" x14ac:dyDescent="0.2">
      <c r="A20" s="139"/>
      <c r="B20" s="40" t="s">
        <v>385</v>
      </c>
      <c r="C20" s="155">
        <v>500</v>
      </c>
    </row>
    <row r="21" spans="1:3" s="130" customFormat="1" ht="17" x14ac:dyDescent="0.2">
      <c r="A21" s="139"/>
      <c r="B21" s="40" t="s">
        <v>386</v>
      </c>
      <c r="C21" s="155">
        <v>1000</v>
      </c>
    </row>
    <row r="22" spans="1:3" s="130" customFormat="1" ht="17" x14ac:dyDescent="0.2">
      <c r="A22" s="139"/>
      <c r="B22" s="40" t="s">
        <v>387</v>
      </c>
      <c r="C22" s="155">
        <v>1000</v>
      </c>
    </row>
    <row r="23" spans="1:3" s="130" customFormat="1" ht="17" x14ac:dyDescent="0.2">
      <c r="A23" s="139"/>
      <c r="B23" s="40" t="s">
        <v>388</v>
      </c>
      <c r="C23" s="155">
        <v>1000</v>
      </c>
    </row>
    <row r="24" spans="1:3" s="130" customFormat="1" ht="17" x14ac:dyDescent="0.2">
      <c r="A24" s="139"/>
      <c r="B24" s="40" t="s">
        <v>389</v>
      </c>
      <c r="C24" s="155">
        <v>1200</v>
      </c>
    </row>
    <row r="25" spans="1:3" s="130" customFormat="1" ht="17" x14ac:dyDescent="0.2">
      <c r="A25" s="139"/>
      <c r="B25" s="40" t="s">
        <v>390</v>
      </c>
      <c r="C25" s="155">
        <v>1200</v>
      </c>
    </row>
    <row r="26" spans="1:3" s="130" customFormat="1" ht="17" x14ac:dyDescent="0.2">
      <c r="A26" s="139"/>
      <c r="B26" s="40" t="s">
        <v>391</v>
      </c>
      <c r="C26" s="155">
        <v>1500</v>
      </c>
    </row>
    <row r="27" spans="1:3" s="130" customFormat="1" ht="17" x14ac:dyDescent="0.2">
      <c r="A27" s="139"/>
      <c r="B27" s="40" t="s">
        <v>392</v>
      </c>
      <c r="C27" s="143">
        <v>700</v>
      </c>
    </row>
    <row r="28" spans="1:3" s="130" customFormat="1" ht="17" x14ac:dyDescent="0.2">
      <c r="A28" s="139"/>
      <c r="B28" s="40" t="s">
        <v>393</v>
      </c>
      <c r="C28" s="143">
        <v>1000</v>
      </c>
    </row>
    <row r="29" spans="1:3" s="130" customFormat="1" ht="17" x14ac:dyDescent="0.2">
      <c r="A29" s="139"/>
      <c r="B29" s="40" t="s">
        <v>217</v>
      </c>
      <c r="C29" s="155">
        <v>1500</v>
      </c>
    </row>
    <row r="30" spans="1:3" s="130" customFormat="1" ht="17" x14ac:dyDescent="0.2">
      <c r="A30" s="139"/>
      <c r="B30" s="40" t="s">
        <v>394</v>
      </c>
      <c r="C30" s="155">
        <v>1000</v>
      </c>
    </row>
    <row r="31" spans="1:3" s="130" customFormat="1" ht="17" x14ac:dyDescent="0.2">
      <c r="A31" s="139"/>
      <c r="B31" s="40" t="s">
        <v>395</v>
      </c>
      <c r="C31" s="155">
        <v>450</v>
      </c>
    </row>
    <row r="32" spans="1:3" ht="18" thickBot="1" x14ac:dyDescent="0.25">
      <c r="A32" s="7"/>
      <c r="B32" s="134" t="s">
        <v>355</v>
      </c>
      <c r="C32" s="26">
        <f>SUM(C17:C31)</f>
        <v>16140</v>
      </c>
    </row>
    <row r="33" spans="1:6" ht="17" thickTop="1" x14ac:dyDescent="0.2">
      <c r="A33" s="7"/>
      <c r="B33" s="7"/>
      <c r="C33" s="20"/>
    </row>
    <row r="34" spans="1:6" x14ac:dyDescent="0.2">
      <c r="A34" s="7"/>
      <c r="B34" s="7" t="s">
        <v>231</v>
      </c>
      <c r="C34" s="131">
        <f>C14</f>
        <v>6233.2999999999993</v>
      </c>
    </row>
    <row r="35" spans="1:6" x14ac:dyDescent="0.2">
      <c r="A35" s="7"/>
      <c r="B35" s="7" t="s">
        <v>355</v>
      </c>
      <c r="C35" s="96">
        <f>C32</f>
        <v>16140</v>
      </c>
    </row>
    <row r="36" spans="1:6" ht="17" thickBot="1" x14ac:dyDescent="0.25">
      <c r="A36" s="14"/>
      <c r="B36" s="31" t="s">
        <v>234</v>
      </c>
      <c r="C36" s="101">
        <f>SUM(C34:C35)</f>
        <v>22373.3</v>
      </c>
    </row>
    <row r="37" spans="1:6" ht="17" thickTop="1" x14ac:dyDescent="0.2"/>
    <row r="38" spans="1:6" x14ac:dyDescent="0.2">
      <c r="A38" s="14" t="s">
        <v>114</v>
      </c>
      <c r="B38" s="7"/>
      <c r="C38" s="96"/>
    </row>
    <row r="39" spans="1:6" x14ac:dyDescent="0.2">
      <c r="A39" s="14"/>
      <c r="B39" s="14" t="s">
        <v>229</v>
      </c>
      <c r="C39" s="96"/>
    </row>
    <row r="40" spans="1:6" s="130" customFormat="1" ht="18" x14ac:dyDescent="0.2">
      <c r="A40" s="129"/>
      <c r="B40" s="145" t="s">
        <v>299</v>
      </c>
      <c r="C40" s="146">
        <v>1667</v>
      </c>
      <c r="F40" s="154"/>
    </row>
    <row r="41" spans="1:6" s="130" customFormat="1" ht="18" x14ac:dyDescent="0.2">
      <c r="A41" s="129"/>
      <c r="B41" s="145" t="s">
        <v>300</v>
      </c>
      <c r="C41" s="146">
        <v>4667</v>
      </c>
      <c r="F41" s="154"/>
    </row>
    <row r="42" spans="1:6" s="130" customFormat="1" ht="16" customHeight="1" x14ac:dyDescent="0.2">
      <c r="A42" s="129"/>
      <c r="B42" s="147" t="s">
        <v>301</v>
      </c>
      <c r="C42" s="146">
        <v>2667</v>
      </c>
      <c r="F42" s="154"/>
    </row>
    <row r="43" spans="1:6" ht="17" thickBot="1" x14ac:dyDescent="0.25">
      <c r="A43" s="14"/>
      <c r="B43" s="135" t="s">
        <v>231</v>
      </c>
      <c r="C43" s="136">
        <f>SUM(C40:C42)</f>
        <v>9001</v>
      </c>
    </row>
    <row r="44" spans="1:6" ht="17" thickTop="1" x14ac:dyDescent="0.2"/>
    <row r="45" spans="1:6" x14ac:dyDescent="0.2">
      <c r="A45" s="14" t="s">
        <v>9</v>
      </c>
      <c r="B45" s="7"/>
      <c r="C45" s="96"/>
    </row>
    <row r="46" spans="1:6" s="7" customFormat="1" x14ac:dyDescent="0.2">
      <c r="A46" s="14"/>
      <c r="B46" s="14" t="s">
        <v>235</v>
      </c>
      <c r="C46" s="96"/>
    </row>
    <row r="47" spans="1:6" s="139" customFormat="1" ht="14" x14ac:dyDescent="0.15">
      <c r="A47" s="129"/>
      <c r="B47" s="112" t="s">
        <v>396</v>
      </c>
      <c r="C47" s="2">
        <v>2667</v>
      </c>
    </row>
    <row r="48" spans="1:6" s="139" customFormat="1" ht="14" x14ac:dyDescent="0.15">
      <c r="A48" s="129"/>
      <c r="B48" s="112" t="s">
        <v>68</v>
      </c>
      <c r="C48" s="2">
        <v>1333</v>
      </c>
    </row>
    <row r="49" spans="1:3" s="139" customFormat="1" ht="14" x14ac:dyDescent="0.15">
      <c r="B49" s="1" t="s">
        <v>72</v>
      </c>
      <c r="C49" s="2">
        <v>2000</v>
      </c>
    </row>
    <row r="50" spans="1:3" s="139" customFormat="1" ht="14" x14ac:dyDescent="0.15">
      <c r="B50" s="1" t="s">
        <v>71</v>
      </c>
      <c r="C50" s="2">
        <v>2000</v>
      </c>
    </row>
    <row r="51" spans="1:3" s="7" customFormat="1" ht="17" thickBot="1" x14ac:dyDescent="0.25">
      <c r="A51" s="14"/>
      <c r="B51" s="32" t="s">
        <v>73</v>
      </c>
      <c r="C51" s="105">
        <f>SUM(C47:C50)</f>
        <v>8000</v>
      </c>
    </row>
    <row r="52" spans="1:3" ht="17" thickTop="1" x14ac:dyDescent="0.2"/>
    <row r="53" spans="1:3" x14ac:dyDescent="0.2">
      <c r="B53" s="14" t="s">
        <v>240</v>
      </c>
    </row>
    <row r="55" spans="1:3" x14ac:dyDescent="0.2">
      <c r="B55" s="114" t="s">
        <v>397</v>
      </c>
      <c r="C55" s="2">
        <v>1000</v>
      </c>
    </row>
    <row r="56" spans="1:3" x14ac:dyDescent="0.2">
      <c r="B56" s="114" t="s">
        <v>398</v>
      </c>
      <c r="C56" s="2">
        <v>1000</v>
      </c>
    </row>
    <row r="57" spans="1:3" x14ac:dyDescent="0.2">
      <c r="B57" s="114" t="s">
        <v>263</v>
      </c>
      <c r="C57" s="2">
        <v>1000</v>
      </c>
    </row>
    <row r="58" spans="1:3" x14ac:dyDescent="0.2">
      <c r="B58" s="114" t="s">
        <v>399</v>
      </c>
      <c r="C58" s="2">
        <v>1000</v>
      </c>
    </row>
    <row r="59" spans="1:3" x14ac:dyDescent="0.2">
      <c r="B59" s="114" t="s">
        <v>400</v>
      </c>
      <c r="C59" s="2">
        <v>1000</v>
      </c>
    </row>
    <row r="60" spans="1:3" x14ac:dyDescent="0.2">
      <c r="B60" s="114" t="s">
        <v>401</v>
      </c>
      <c r="C60" s="2">
        <v>1000</v>
      </c>
    </row>
    <row r="61" spans="1:3" x14ac:dyDescent="0.2">
      <c r="B61" s="114" t="s">
        <v>402</v>
      </c>
      <c r="C61" s="2">
        <v>1000</v>
      </c>
    </row>
    <row r="62" spans="1:3" x14ac:dyDescent="0.2">
      <c r="B62" s="114" t="s">
        <v>403</v>
      </c>
      <c r="C62" s="2">
        <v>1000</v>
      </c>
    </row>
    <row r="63" spans="1:3" x14ac:dyDescent="0.2">
      <c r="B63" s="114" t="s">
        <v>404</v>
      </c>
      <c r="C63" s="2">
        <v>1000</v>
      </c>
    </row>
    <row r="64" spans="1:3" x14ac:dyDescent="0.2">
      <c r="B64" s="114" t="s">
        <v>405</v>
      </c>
      <c r="C64" s="2">
        <v>1000</v>
      </c>
    </row>
    <row r="65" spans="1:3" x14ac:dyDescent="0.2">
      <c r="B65" s="114" t="s">
        <v>406</v>
      </c>
      <c r="C65" s="2">
        <v>1000</v>
      </c>
    </row>
    <row r="66" spans="1:3" x14ac:dyDescent="0.2">
      <c r="B66" s="114" t="s">
        <v>407</v>
      </c>
      <c r="C66" s="2">
        <v>1000</v>
      </c>
    </row>
    <row r="67" spans="1:3" x14ac:dyDescent="0.2">
      <c r="B67" s="1" t="s">
        <v>294</v>
      </c>
      <c r="C67" s="2">
        <v>1000</v>
      </c>
    </row>
    <row r="68" spans="1:3" x14ac:dyDescent="0.2">
      <c r="B68" s="114" t="s">
        <v>2</v>
      </c>
      <c r="C68" s="2">
        <v>1000</v>
      </c>
    </row>
    <row r="69" spans="1:3" x14ac:dyDescent="0.2">
      <c r="B69" s="114" t="s">
        <v>408</v>
      </c>
      <c r="C69" s="2">
        <v>1000</v>
      </c>
    </row>
    <row r="70" spans="1:3" x14ac:dyDescent="0.2">
      <c r="B70" s="114" t="s">
        <v>264</v>
      </c>
      <c r="C70" s="2">
        <v>1000</v>
      </c>
    </row>
    <row r="71" spans="1:3" ht="17" thickBot="1" x14ac:dyDescent="0.25">
      <c r="A71" s="7"/>
      <c r="B71" s="32" t="s">
        <v>241</v>
      </c>
      <c r="C71" s="26">
        <f>SUM(C55:C70)</f>
        <v>16000</v>
      </c>
    </row>
    <row r="72" spans="1:3" ht="17" thickTop="1" x14ac:dyDescent="0.2"/>
    <row r="74" spans="1:3" x14ac:dyDescent="0.2">
      <c r="A74" s="7"/>
      <c r="B74" s="54" t="s">
        <v>325</v>
      </c>
      <c r="C74" s="107">
        <f>C71</f>
        <v>16000</v>
      </c>
    </row>
    <row r="75" spans="1:3" x14ac:dyDescent="0.2">
      <c r="A75" s="14"/>
      <c r="B75" s="14" t="s">
        <v>91</v>
      </c>
      <c r="C75" s="95">
        <f>C51</f>
        <v>8000</v>
      </c>
    </row>
    <row r="76" spans="1:3" ht="17" thickBot="1" x14ac:dyDescent="0.25">
      <c r="A76" s="14"/>
      <c r="B76" s="31" t="s">
        <v>92</v>
      </c>
      <c r="C76" s="101">
        <f>SUM(C74:C75)</f>
        <v>24000</v>
      </c>
    </row>
    <row r="77" spans="1:3" ht="17" thickTop="1" x14ac:dyDescent="0.2">
      <c r="A77" s="7"/>
      <c r="B77" s="7"/>
      <c r="C77" s="20"/>
    </row>
    <row r="78" spans="1:3" ht="17" thickBot="1" x14ac:dyDescent="0.25">
      <c r="A78" s="7"/>
      <c r="B78" s="7"/>
      <c r="C78" s="20"/>
    </row>
    <row r="79" spans="1:3" ht="16" customHeight="1" x14ac:dyDescent="0.2">
      <c r="A79" s="7"/>
      <c r="B79" s="132" t="s">
        <v>409</v>
      </c>
      <c r="C79" s="156">
        <f>SUM(C76+C36+C43)</f>
        <v>55374.3</v>
      </c>
    </row>
    <row r="80" spans="1:3" ht="35" thickBot="1" x14ac:dyDescent="0.25">
      <c r="A80" s="7"/>
      <c r="B80" s="133" t="s">
        <v>331</v>
      </c>
      <c r="C80" s="157"/>
    </row>
  </sheetData>
  <mergeCells count="1">
    <mergeCell ref="C79:C8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0B05A-5F35-5743-A691-B6E89AE4C2C5}">
  <dimension ref="A1:C68"/>
  <sheetViews>
    <sheetView topLeftCell="A59" zoomScaleNormal="100" workbookViewId="0">
      <selection activeCell="H76" sqref="H76"/>
    </sheetView>
  </sheetViews>
  <sheetFormatPr baseColWidth="10" defaultRowHeight="16" x14ac:dyDescent="0.2"/>
  <cols>
    <col min="1" max="1" width="10.83203125" style="7"/>
    <col min="2" max="2" width="53.5" style="7" bestFit="1" customWidth="1"/>
    <col min="3" max="3" width="13.5" style="7" bestFit="1" customWidth="1"/>
    <col min="4" max="16384" width="10.83203125" style="7"/>
  </cols>
  <sheetData>
    <row r="1" spans="1:3" x14ac:dyDescent="0.2">
      <c r="B1" s="14" t="s">
        <v>46</v>
      </c>
    </row>
    <row r="2" spans="1:3" x14ac:dyDescent="0.2">
      <c r="B2" s="14" t="s">
        <v>95</v>
      </c>
    </row>
    <row r="4" spans="1:3" x14ac:dyDescent="0.2">
      <c r="A4" s="14" t="s">
        <v>98</v>
      </c>
    </row>
    <row r="5" spans="1:3" x14ac:dyDescent="0.2">
      <c r="A5" s="14"/>
    </row>
    <row r="6" spans="1:3" x14ac:dyDescent="0.2">
      <c r="A6" s="14"/>
      <c r="B6" s="1" t="s">
        <v>47</v>
      </c>
      <c r="C6" s="2">
        <v>1000</v>
      </c>
    </row>
    <row r="7" spans="1:3" x14ac:dyDescent="0.2">
      <c r="B7" s="1" t="s">
        <v>59</v>
      </c>
      <c r="C7" s="2">
        <v>1000</v>
      </c>
    </row>
    <row r="8" spans="1:3" x14ac:dyDescent="0.2">
      <c r="B8" s="1" t="s">
        <v>48</v>
      </c>
      <c r="C8" s="2">
        <v>2000</v>
      </c>
    </row>
    <row r="9" spans="1:3" x14ac:dyDescent="0.2">
      <c r="B9" s="1" t="s">
        <v>49</v>
      </c>
      <c r="C9" s="2">
        <v>1500</v>
      </c>
    </row>
    <row r="10" spans="1:3" x14ac:dyDescent="0.2">
      <c r="B10" s="1" t="s">
        <v>50</v>
      </c>
      <c r="C10" s="2">
        <v>1000</v>
      </c>
    </row>
    <row r="11" spans="1:3" x14ac:dyDescent="0.2">
      <c r="B11" s="1" t="s">
        <v>51</v>
      </c>
      <c r="C11" s="2">
        <v>2000</v>
      </c>
    </row>
    <row r="12" spans="1:3" x14ac:dyDescent="0.2">
      <c r="B12" s="1" t="s">
        <v>52</v>
      </c>
      <c r="C12" s="2">
        <v>1000</v>
      </c>
    </row>
    <row r="13" spans="1:3" x14ac:dyDescent="0.2">
      <c r="B13" s="1" t="s">
        <v>53</v>
      </c>
      <c r="C13" s="2">
        <v>800</v>
      </c>
    </row>
    <row r="14" spans="1:3" x14ac:dyDescent="0.2">
      <c r="B14" s="1" t="s">
        <v>54</v>
      </c>
      <c r="C14" s="2">
        <v>1000</v>
      </c>
    </row>
    <row r="15" spans="1:3" x14ac:dyDescent="0.2">
      <c r="B15" s="1" t="s">
        <v>55</v>
      </c>
      <c r="C15" s="2">
        <v>1000</v>
      </c>
    </row>
    <row r="16" spans="1:3" x14ac:dyDescent="0.2">
      <c r="B16" s="1" t="s">
        <v>56</v>
      </c>
      <c r="C16" s="2">
        <v>1000</v>
      </c>
    </row>
    <row r="17" spans="1:3" x14ac:dyDescent="0.2">
      <c r="B17" s="1" t="s">
        <v>57</v>
      </c>
      <c r="C17" s="2">
        <v>500</v>
      </c>
    </row>
    <row r="18" spans="1:3" x14ac:dyDescent="0.2">
      <c r="B18" s="1" t="s">
        <v>58</v>
      </c>
      <c r="C18" s="2">
        <v>600</v>
      </c>
    </row>
    <row r="19" spans="1:3" x14ac:dyDescent="0.2">
      <c r="B19" s="16" t="s">
        <v>62</v>
      </c>
      <c r="C19" s="2">
        <v>1000</v>
      </c>
    </row>
    <row r="20" spans="1:3" x14ac:dyDescent="0.2">
      <c r="B20" s="1" t="s">
        <v>63</v>
      </c>
      <c r="C20" s="2">
        <v>880</v>
      </c>
    </row>
    <row r="21" spans="1:3" x14ac:dyDescent="0.2">
      <c r="B21" s="1" t="s">
        <v>64</v>
      </c>
      <c r="C21" s="2">
        <v>400</v>
      </c>
    </row>
    <row r="22" spans="1:3" x14ac:dyDescent="0.2">
      <c r="B22" s="1" t="s">
        <v>65</v>
      </c>
      <c r="C22" s="2">
        <v>500</v>
      </c>
    </row>
    <row r="23" spans="1:3" x14ac:dyDescent="0.2">
      <c r="B23" s="1" t="s">
        <v>66</v>
      </c>
      <c r="C23" s="2">
        <v>1000</v>
      </c>
    </row>
    <row r="24" spans="1:3" ht="17" thickBot="1" x14ac:dyDescent="0.25">
      <c r="B24" s="31" t="s">
        <v>25</v>
      </c>
      <c r="C24" s="15">
        <f>SUM(C6:C23)</f>
        <v>18180</v>
      </c>
    </row>
    <row r="25" spans="1:3" ht="17" thickTop="1" x14ac:dyDescent="0.2"/>
    <row r="27" spans="1:3" x14ac:dyDescent="0.2">
      <c r="A27" s="14" t="s">
        <v>114</v>
      </c>
    </row>
    <row r="29" spans="1:3" s="1" customFormat="1" ht="13" x14ac:dyDescent="0.15">
      <c r="B29" s="1" t="s">
        <v>30</v>
      </c>
      <c r="C29" s="19">
        <v>2500</v>
      </c>
    </row>
    <row r="30" spans="1:3" s="1" customFormat="1" ht="13" x14ac:dyDescent="0.15">
      <c r="B30" s="1" t="s">
        <v>31</v>
      </c>
      <c r="C30" s="19">
        <v>1000</v>
      </c>
    </row>
    <row r="31" spans="1:3" s="1" customFormat="1" ht="13" x14ac:dyDescent="0.15">
      <c r="B31" s="1" t="s">
        <v>32</v>
      </c>
      <c r="C31" s="19">
        <v>500</v>
      </c>
    </row>
    <row r="32" spans="1:3" s="1" customFormat="1" ht="13" x14ac:dyDescent="0.15">
      <c r="B32" s="1" t="s">
        <v>21</v>
      </c>
      <c r="C32" s="19">
        <v>2500</v>
      </c>
    </row>
    <row r="33" spans="1:3" s="1" customFormat="1" ht="13" x14ac:dyDescent="0.15">
      <c r="B33" s="1" t="s">
        <v>33</v>
      </c>
      <c r="C33" s="19">
        <v>2500</v>
      </c>
    </row>
    <row r="34" spans="1:3" s="1" customFormat="1" ht="13" x14ac:dyDescent="0.15">
      <c r="B34" s="1" t="s">
        <v>34</v>
      </c>
      <c r="C34" s="19">
        <v>1000</v>
      </c>
    </row>
    <row r="35" spans="1:3" s="14" customFormat="1" ht="17" thickBot="1" x14ac:dyDescent="0.25">
      <c r="B35" s="31" t="s">
        <v>26</v>
      </c>
      <c r="C35" s="17">
        <f>SUM(C29:C34)</f>
        <v>10000</v>
      </c>
    </row>
    <row r="36" spans="1:3" ht="17" thickTop="1" x14ac:dyDescent="0.2"/>
    <row r="37" spans="1:3" x14ac:dyDescent="0.2">
      <c r="A37" s="14" t="s">
        <v>9</v>
      </c>
    </row>
    <row r="38" spans="1:3" x14ac:dyDescent="0.2">
      <c r="A38" s="14"/>
      <c r="B38" s="14" t="s">
        <v>235</v>
      </c>
    </row>
    <row r="39" spans="1:3" x14ac:dyDescent="0.2">
      <c r="B39" s="1" t="s">
        <v>130</v>
      </c>
      <c r="C39" s="2">
        <v>4000</v>
      </c>
    </row>
    <row r="40" spans="1:3" x14ac:dyDescent="0.2">
      <c r="B40" s="3" t="s">
        <v>72</v>
      </c>
      <c r="C40" s="2">
        <v>4000</v>
      </c>
    </row>
    <row r="41" spans="1:3" x14ac:dyDescent="0.2">
      <c r="B41" s="3" t="s">
        <v>70</v>
      </c>
      <c r="C41" s="2">
        <v>4000</v>
      </c>
    </row>
    <row r="42" spans="1:3" x14ac:dyDescent="0.2">
      <c r="B42" s="3" t="s">
        <v>71</v>
      </c>
      <c r="C42" s="2">
        <v>4000</v>
      </c>
    </row>
    <row r="43" spans="1:3" ht="17" thickBot="1" x14ac:dyDescent="0.25">
      <c r="B43" s="47" t="s">
        <v>73</v>
      </c>
      <c r="C43" s="28">
        <f>SUM(C39:C42)</f>
        <v>16000</v>
      </c>
    </row>
    <row r="44" spans="1:3" ht="17" thickTop="1" x14ac:dyDescent="0.2">
      <c r="B44" s="3"/>
      <c r="C44" s="2"/>
    </row>
    <row r="45" spans="1:3" x14ac:dyDescent="0.2">
      <c r="A45" s="14"/>
    </row>
    <row r="46" spans="1:3" x14ac:dyDescent="0.2">
      <c r="A46" s="14"/>
      <c r="B46" s="14" t="s">
        <v>240</v>
      </c>
    </row>
    <row r="47" spans="1:3" x14ac:dyDescent="0.2">
      <c r="B47" s="3" t="s">
        <v>43</v>
      </c>
      <c r="C47" s="2">
        <v>500</v>
      </c>
    </row>
    <row r="48" spans="1:3" x14ac:dyDescent="0.2">
      <c r="B48" s="3" t="s">
        <v>38</v>
      </c>
      <c r="C48" s="2">
        <v>1000</v>
      </c>
    </row>
    <row r="49" spans="2:3" x14ac:dyDescent="0.2">
      <c r="B49" s="3" t="s">
        <v>37</v>
      </c>
      <c r="C49" s="2">
        <v>1000</v>
      </c>
    </row>
    <row r="50" spans="2:3" x14ac:dyDescent="0.2">
      <c r="B50" s="1" t="s">
        <v>41</v>
      </c>
      <c r="C50" s="2">
        <v>1000</v>
      </c>
    </row>
    <row r="51" spans="2:3" x14ac:dyDescent="0.2">
      <c r="B51" s="1" t="s">
        <v>174</v>
      </c>
      <c r="C51" s="2">
        <v>1500</v>
      </c>
    </row>
    <row r="52" spans="2:3" x14ac:dyDescent="0.2">
      <c r="B52" s="3" t="s">
        <v>36</v>
      </c>
      <c r="C52" s="2">
        <v>1000</v>
      </c>
    </row>
    <row r="53" spans="2:3" x14ac:dyDescent="0.2">
      <c r="B53" s="1" t="s">
        <v>44</v>
      </c>
      <c r="C53" s="2">
        <v>1000</v>
      </c>
    </row>
    <row r="54" spans="2:3" x14ac:dyDescent="0.2">
      <c r="B54" s="1" t="s">
        <v>45</v>
      </c>
      <c r="C54" s="2">
        <v>1000</v>
      </c>
    </row>
    <row r="55" spans="2:3" x14ac:dyDescent="0.2">
      <c r="B55" s="3" t="s">
        <v>35</v>
      </c>
      <c r="C55" s="2">
        <v>500</v>
      </c>
    </row>
    <row r="56" spans="2:3" x14ac:dyDescent="0.2">
      <c r="B56" s="3" t="s">
        <v>39</v>
      </c>
      <c r="C56" s="2">
        <v>1000</v>
      </c>
    </row>
    <row r="57" spans="2:3" x14ac:dyDescent="0.2">
      <c r="B57" s="1" t="s">
        <v>42</v>
      </c>
      <c r="C57" s="2">
        <v>1000</v>
      </c>
    </row>
    <row r="58" spans="2:3" x14ac:dyDescent="0.2">
      <c r="B58" s="1" t="s">
        <v>40</v>
      </c>
      <c r="C58" s="2">
        <v>500</v>
      </c>
    </row>
    <row r="59" spans="2:3" ht="17" thickBot="1" x14ac:dyDescent="0.25">
      <c r="B59" s="31" t="s">
        <v>241</v>
      </c>
      <c r="C59" s="28">
        <f>SUM(C47:C58)</f>
        <v>11000</v>
      </c>
    </row>
    <row r="60" spans="2:3" ht="17" thickTop="1" x14ac:dyDescent="0.2">
      <c r="B60" s="14"/>
      <c r="C60" s="18"/>
    </row>
    <row r="61" spans="2:3" x14ac:dyDescent="0.2">
      <c r="B61" s="14" t="s">
        <v>240</v>
      </c>
      <c r="C61" s="18">
        <f>C59</f>
        <v>11000</v>
      </c>
    </row>
    <row r="62" spans="2:3" x14ac:dyDescent="0.2">
      <c r="B62" s="14" t="s">
        <v>91</v>
      </c>
      <c r="C62" s="18">
        <f>C43</f>
        <v>16000</v>
      </c>
    </row>
    <row r="63" spans="2:3" x14ac:dyDescent="0.2">
      <c r="B63" s="14"/>
      <c r="C63" s="18"/>
    </row>
    <row r="64" spans="2:3" ht="17" thickBot="1" x14ac:dyDescent="0.25">
      <c r="B64" s="31" t="s">
        <v>92</v>
      </c>
      <c r="C64" s="28">
        <f>SUM(C61:C62)</f>
        <v>27000</v>
      </c>
    </row>
    <row r="65" spans="2:3" ht="17" thickTop="1" x14ac:dyDescent="0.2">
      <c r="B65" s="14"/>
      <c r="C65" s="18"/>
    </row>
    <row r="66" spans="2:3" ht="17" thickBot="1" x14ac:dyDescent="0.25"/>
    <row r="67" spans="2:3" ht="17" x14ac:dyDescent="0.2">
      <c r="B67" s="38" t="s">
        <v>60</v>
      </c>
      <c r="C67" s="166">
        <f>C64+C35+C24</f>
        <v>55180</v>
      </c>
    </row>
    <row r="68" spans="2:3" ht="18" thickBot="1" x14ac:dyDescent="0.25">
      <c r="B68" s="39" t="s">
        <v>28</v>
      </c>
      <c r="C68" s="168"/>
    </row>
  </sheetData>
  <mergeCells count="1">
    <mergeCell ref="C67:C68"/>
  </mergeCells>
  <pageMargins left="0.7" right="0.7" top="0.75" bottom="0.75" header="0.3" footer="0.3"/>
  <pageSetup paperSize="9" orientation="portrait" horizontalDpi="0" verticalDpi="0"/>
  <headerFooter>
    <oddHeader>&amp;C&amp;"-,Bold"AUSTIN BAILEY FOUNDATION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902C-141A-F841-B5B9-8B7123BD871A}">
  <dimension ref="A1:F56"/>
  <sheetViews>
    <sheetView topLeftCell="A38" zoomScaleNormal="100" workbookViewId="0">
      <selection activeCell="H58" sqref="H58"/>
    </sheetView>
  </sheetViews>
  <sheetFormatPr baseColWidth="10" defaultRowHeight="16" x14ac:dyDescent="0.2"/>
  <cols>
    <col min="1" max="1" width="10.83203125" style="7"/>
    <col min="2" max="2" width="58.1640625" style="7" bestFit="1" customWidth="1"/>
    <col min="3" max="3" width="14.33203125" style="7" bestFit="1" customWidth="1"/>
    <col min="4" max="5" width="10.83203125" style="7"/>
    <col min="7" max="16384" width="10.83203125" style="7"/>
  </cols>
  <sheetData>
    <row r="1" spans="1:3" x14ac:dyDescent="0.2">
      <c r="B1" s="14" t="s">
        <v>97</v>
      </c>
    </row>
    <row r="2" spans="1:3" x14ac:dyDescent="0.2">
      <c r="B2" s="14" t="s">
        <v>96</v>
      </c>
    </row>
    <row r="4" spans="1:3" x14ac:dyDescent="0.2">
      <c r="A4" s="8" t="s">
        <v>98</v>
      </c>
    </row>
    <row r="5" spans="1:3" x14ac:dyDescent="0.2">
      <c r="B5" s="8"/>
    </row>
    <row r="6" spans="1:3" s="1" customFormat="1" ht="13" x14ac:dyDescent="0.15">
      <c r="B6" s="9" t="s">
        <v>99</v>
      </c>
      <c r="C6" s="10">
        <v>1000</v>
      </c>
    </row>
    <row r="7" spans="1:3" s="1" customFormat="1" ht="13" x14ac:dyDescent="0.15">
      <c r="B7" s="9" t="s">
        <v>100</v>
      </c>
      <c r="C7" s="10">
        <v>1000</v>
      </c>
    </row>
    <row r="8" spans="1:3" s="1" customFormat="1" ht="13" x14ac:dyDescent="0.15">
      <c r="B8" s="9" t="s">
        <v>101</v>
      </c>
      <c r="C8" s="10">
        <v>500</v>
      </c>
    </row>
    <row r="9" spans="1:3" s="1" customFormat="1" ht="13" x14ac:dyDescent="0.15">
      <c r="B9" s="9" t="s">
        <v>102</v>
      </c>
      <c r="C9" s="10">
        <v>500</v>
      </c>
    </row>
    <row r="10" spans="1:3" s="1" customFormat="1" ht="13" x14ac:dyDescent="0.15">
      <c r="B10" s="9" t="s">
        <v>103</v>
      </c>
      <c r="C10" s="10">
        <v>700</v>
      </c>
    </row>
    <row r="11" spans="1:3" s="1" customFormat="1" ht="13" x14ac:dyDescent="0.15">
      <c r="B11" s="9" t="s">
        <v>104</v>
      </c>
      <c r="C11" s="10">
        <v>1000</v>
      </c>
    </row>
    <row r="12" spans="1:3" s="1" customFormat="1" ht="13" x14ac:dyDescent="0.15">
      <c r="B12" s="9" t="s">
        <v>105</v>
      </c>
      <c r="C12" s="10">
        <v>2000</v>
      </c>
    </row>
    <row r="13" spans="1:3" s="1" customFormat="1" ht="13" x14ac:dyDescent="0.15">
      <c r="B13" s="9" t="s">
        <v>106</v>
      </c>
      <c r="C13" s="10">
        <v>950</v>
      </c>
    </row>
    <row r="14" spans="1:3" s="1" customFormat="1" ht="13" x14ac:dyDescent="0.15">
      <c r="B14" s="9" t="s">
        <v>107</v>
      </c>
      <c r="C14" s="10">
        <v>1000</v>
      </c>
    </row>
    <row r="15" spans="1:3" s="1" customFormat="1" ht="13" x14ac:dyDescent="0.15">
      <c r="B15" s="9" t="s">
        <v>108</v>
      </c>
      <c r="C15" s="10">
        <v>1000</v>
      </c>
    </row>
    <row r="16" spans="1:3" s="1" customFormat="1" ht="13" x14ac:dyDescent="0.15">
      <c r="B16" s="9" t="s">
        <v>109</v>
      </c>
      <c r="C16" s="10">
        <v>720</v>
      </c>
    </row>
    <row r="17" spans="1:5" s="1" customFormat="1" ht="13" x14ac:dyDescent="0.15">
      <c r="B17" s="9" t="s">
        <v>110</v>
      </c>
      <c r="C17" s="10">
        <v>1000</v>
      </c>
    </row>
    <row r="18" spans="1:5" s="1" customFormat="1" ht="13" x14ac:dyDescent="0.15">
      <c r="B18" s="9" t="s">
        <v>111</v>
      </c>
      <c r="C18" s="10">
        <v>900</v>
      </c>
    </row>
    <row r="19" spans="1:5" s="1" customFormat="1" ht="13" x14ac:dyDescent="0.15">
      <c r="B19" s="9" t="s">
        <v>112</v>
      </c>
      <c r="C19" s="10">
        <v>1000</v>
      </c>
    </row>
    <row r="20" spans="1:5" s="1" customFormat="1" ht="13" x14ac:dyDescent="0.15">
      <c r="B20" s="9" t="s">
        <v>113</v>
      </c>
      <c r="C20" s="10">
        <v>2000</v>
      </c>
    </row>
    <row r="21" spans="1:5" s="1" customFormat="1" ht="13" x14ac:dyDescent="0.15">
      <c r="B21" s="9" t="s">
        <v>15</v>
      </c>
      <c r="C21" s="10">
        <v>4000</v>
      </c>
    </row>
    <row r="22" spans="1:5" s="14" customFormat="1" ht="17" thickBot="1" x14ac:dyDescent="0.25">
      <c r="B22" s="32" t="s">
        <v>25</v>
      </c>
      <c r="C22" s="12">
        <v>19270</v>
      </c>
    </row>
    <row r="23" spans="1:5" ht="17" thickTop="1" x14ac:dyDescent="0.2">
      <c r="C23" s="20"/>
    </row>
    <row r="24" spans="1:5" x14ac:dyDescent="0.2">
      <c r="A24" s="8" t="s">
        <v>114</v>
      </c>
      <c r="E24" s="8"/>
    </row>
    <row r="25" spans="1:5" x14ac:dyDescent="0.2">
      <c r="B25" s="8"/>
    </row>
    <row r="26" spans="1:5" s="1" customFormat="1" ht="13" x14ac:dyDescent="0.15">
      <c r="B26" s="9" t="s">
        <v>115</v>
      </c>
      <c r="C26" s="10">
        <v>2500</v>
      </c>
    </row>
    <row r="27" spans="1:5" s="1" customFormat="1" ht="13" x14ac:dyDescent="0.15">
      <c r="B27" s="9" t="s">
        <v>116</v>
      </c>
      <c r="C27" s="10">
        <v>2500</v>
      </c>
    </row>
    <row r="28" spans="1:5" s="1" customFormat="1" ht="13" x14ac:dyDescent="0.15">
      <c r="B28" s="9" t="s">
        <v>117</v>
      </c>
      <c r="C28" s="10">
        <v>3000</v>
      </c>
    </row>
    <row r="29" spans="1:5" s="1" customFormat="1" ht="13" x14ac:dyDescent="0.15">
      <c r="B29" s="9" t="s">
        <v>118</v>
      </c>
      <c r="C29" s="10">
        <v>1000</v>
      </c>
    </row>
    <row r="30" spans="1:5" s="1" customFormat="1" ht="13" x14ac:dyDescent="0.15">
      <c r="B30" s="9" t="s">
        <v>119</v>
      </c>
      <c r="C30" s="10">
        <v>1360</v>
      </c>
    </row>
    <row r="31" spans="1:5" s="14" customFormat="1" ht="17" thickBot="1" x14ac:dyDescent="0.25">
      <c r="B31" s="32" t="s">
        <v>26</v>
      </c>
      <c r="C31" s="12">
        <v>10360</v>
      </c>
    </row>
    <row r="32" spans="1:5" ht="17" thickTop="1" x14ac:dyDescent="0.2">
      <c r="B32" s="6"/>
    </row>
    <row r="33" spans="1:3" x14ac:dyDescent="0.2">
      <c r="C33" s="20"/>
    </row>
    <row r="34" spans="1:3" x14ac:dyDescent="0.2">
      <c r="A34" s="8" t="s">
        <v>9</v>
      </c>
    </row>
    <row r="35" spans="1:3" x14ac:dyDescent="0.2">
      <c r="B35" s="8"/>
    </row>
    <row r="36" spans="1:3" s="1" customFormat="1" ht="13" x14ac:dyDescent="0.15">
      <c r="B36" s="9" t="s">
        <v>120</v>
      </c>
      <c r="C36" s="10">
        <v>1000</v>
      </c>
    </row>
    <row r="37" spans="1:3" s="1" customFormat="1" ht="13" x14ac:dyDescent="0.15">
      <c r="B37" s="9" t="s">
        <v>121</v>
      </c>
      <c r="C37" s="10">
        <v>1000</v>
      </c>
    </row>
    <row r="38" spans="1:3" s="1" customFormat="1" ht="13" x14ac:dyDescent="0.15">
      <c r="B38" s="9" t="s">
        <v>122</v>
      </c>
      <c r="C38" s="10">
        <v>1000</v>
      </c>
    </row>
    <row r="39" spans="1:3" s="1" customFormat="1" ht="13" x14ac:dyDescent="0.15">
      <c r="B39" s="9" t="s">
        <v>123</v>
      </c>
      <c r="C39" s="10">
        <v>1000</v>
      </c>
    </row>
    <row r="40" spans="1:3" s="1" customFormat="1" ht="13" x14ac:dyDescent="0.15">
      <c r="B40" s="9" t="s">
        <v>124</v>
      </c>
      <c r="C40" s="10">
        <v>1000</v>
      </c>
    </row>
    <row r="41" spans="1:3" s="1" customFormat="1" ht="13" x14ac:dyDescent="0.15">
      <c r="B41" s="9" t="s">
        <v>125</v>
      </c>
      <c r="C41" s="10">
        <v>1000</v>
      </c>
    </row>
    <row r="42" spans="1:3" s="1" customFormat="1" ht="13" x14ac:dyDescent="0.15">
      <c r="B42" s="9" t="s">
        <v>126</v>
      </c>
      <c r="C42" s="10">
        <v>1000</v>
      </c>
    </row>
    <row r="43" spans="1:3" s="1" customFormat="1" ht="13" x14ac:dyDescent="0.15">
      <c r="B43" s="9" t="s">
        <v>127</v>
      </c>
      <c r="C43" s="10">
        <v>1000</v>
      </c>
    </row>
    <row r="44" spans="1:3" s="1" customFormat="1" ht="13" x14ac:dyDescent="0.15">
      <c r="B44" s="9" t="s">
        <v>128</v>
      </c>
      <c r="C44" s="10">
        <v>1000</v>
      </c>
    </row>
    <row r="45" spans="1:3" s="1" customFormat="1" ht="13" x14ac:dyDescent="0.15">
      <c r="B45" s="9" t="s">
        <v>129</v>
      </c>
      <c r="C45" s="10">
        <v>1000</v>
      </c>
    </row>
    <row r="46" spans="1:3" s="1" customFormat="1" ht="13" x14ac:dyDescent="0.15">
      <c r="B46" s="9" t="s">
        <v>130</v>
      </c>
      <c r="C46" s="10">
        <v>4000</v>
      </c>
    </row>
    <row r="47" spans="1:3" s="1" customFormat="1" ht="13" x14ac:dyDescent="0.15">
      <c r="B47" s="9" t="s">
        <v>70</v>
      </c>
      <c r="C47" s="10">
        <v>4000</v>
      </c>
    </row>
    <row r="48" spans="1:3" s="1" customFormat="1" ht="13" x14ac:dyDescent="0.15">
      <c r="B48" s="9" t="s">
        <v>131</v>
      </c>
      <c r="C48" s="10">
        <v>4000</v>
      </c>
    </row>
    <row r="49" spans="2:3" s="1" customFormat="1" ht="13" x14ac:dyDescent="0.15">
      <c r="B49" s="9" t="s">
        <v>72</v>
      </c>
      <c r="C49" s="10">
        <v>4000</v>
      </c>
    </row>
    <row r="50" spans="2:3" s="14" customFormat="1" ht="17" thickBot="1" x14ac:dyDescent="0.25">
      <c r="B50" s="32" t="s">
        <v>27</v>
      </c>
      <c r="C50" s="12">
        <v>26000</v>
      </c>
    </row>
    <row r="51" spans="2:3" s="14" customFormat="1" ht="17" thickTop="1" x14ac:dyDescent="0.2">
      <c r="B51" s="8"/>
      <c r="C51" s="37"/>
    </row>
    <row r="52" spans="2:3" s="14" customFormat="1" x14ac:dyDescent="0.2">
      <c r="B52" s="8"/>
      <c r="C52" s="37"/>
    </row>
    <row r="53" spans="2:3" x14ac:dyDescent="0.2">
      <c r="B53" s="6"/>
    </row>
    <row r="54" spans="2:3" ht="17" thickBot="1" x14ac:dyDescent="0.25">
      <c r="B54" s="6"/>
    </row>
    <row r="55" spans="2:3" ht="19" x14ac:dyDescent="0.2">
      <c r="B55" s="35" t="s">
        <v>201</v>
      </c>
      <c r="C55" s="166">
        <v>55630</v>
      </c>
    </row>
    <row r="56" spans="2:3" ht="18" thickBot="1" x14ac:dyDescent="0.25">
      <c r="B56" s="36" t="s">
        <v>132</v>
      </c>
      <c r="C56" s="167"/>
    </row>
  </sheetData>
  <mergeCells count="1">
    <mergeCell ref="C55:C56"/>
  </mergeCells>
  <pageMargins left="0.7" right="0.7" top="0.75" bottom="0.75" header="0.3" footer="0.3"/>
  <pageSetup paperSize="9" orientation="portrait" horizontalDpi="0" verticalDpi="0"/>
  <headerFooter>
    <oddHeader>&amp;C&amp;"-,Bold"AUSTIN BAILEY FOUNDATION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F444-E1E4-3A44-AEA2-B015A230D760}">
  <dimension ref="A1:I73"/>
  <sheetViews>
    <sheetView topLeftCell="A50" zoomScaleNormal="100" workbookViewId="0">
      <selection activeCell="E75" sqref="E75"/>
    </sheetView>
  </sheetViews>
  <sheetFormatPr baseColWidth="10" defaultRowHeight="16" x14ac:dyDescent="0.2"/>
  <cols>
    <col min="1" max="1" width="10.83203125" style="7"/>
    <col min="2" max="2" width="50.83203125" style="7" bestFit="1" customWidth="1"/>
    <col min="3" max="3" width="14.6640625" style="20" customWidth="1"/>
    <col min="4" max="5" width="10.83203125" style="7"/>
    <col min="7" max="12" width="10.83203125" style="7"/>
    <col min="13" max="13" width="12.5" style="7" bestFit="1" customWidth="1"/>
    <col min="14" max="16384" width="10.83203125" style="7"/>
  </cols>
  <sheetData>
    <row r="1" spans="1:9" x14ac:dyDescent="0.2">
      <c r="B1" s="14" t="s">
        <v>171</v>
      </c>
      <c r="H1" s="21"/>
      <c r="I1" s="21"/>
    </row>
    <row r="2" spans="1:9" ht="23" customHeight="1" x14ac:dyDescent="0.2">
      <c r="B2" s="11" t="s">
        <v>172</v>
      </c>
      <c r="C2" s="33"/>
      <c r="D2" s="21"/>
      <c r="E2" s="21"/>
      <c r="G2" s="21"/>
      <c r="H2" s="22"/>
      <c r="I2" s="22"/>
    </row>
    <row r="3" spans="1:9" ht="23" customHeight="1" x14ac:dyDescent="0.2">
      <c r="B3" s="11"/>
      <c r="C3" s="33"/>
      <c r="D3" s="21"/>
      <c r="E3" s="21"/>
      <c r="G3" s="21"/>
      <c r="H3" s="22"/>
      <c r="I3" s="22"/>
    </row>
    <row r="4" spans="1:9" ht="23" customHeight="1" x14ac:dyDescent="0.2">
      <c r="A4" s="14" t="s">
        <v>98</v>
      </c>
      <c r="B4" s="11"/>
      <c r="C4" s="33"/>
      <c r="D4" s="21"/>
      <c r="E4" s="21"/>
      <c r="G4" s="21"/>
      <c r="H4" s="22"/>
      <c r="I4" s="22"/>
    </row>
    <row r="6" spans="1:9" s="1" customFormat="1" ht="13" x14ac:dyDescent="0.15">
      <c r="B6" s="9" t="s">
        <v>133</v>
      </c>
      <c r="C6" s="24">
        <v>495</v>
      </c>
    </row>
    <row r="7" spans="1:9" s="1" customFormat="1" ht="13" x14ac:dyDescent="0.15">
      <c r="B7" s="9" t="s">
        <v>100</v>
      </c>
      <c r="C7" s="24">
        <v>1400</v>
      </c>
    </row>
    <row r="8" spans="1:9" s="1" customFormat="1" ht="13" x14ac:dyDescent="0.15">
      <c r="B8" s="9" t="s">
        <v>134</v>
      </c>
      <c r="C8" s="24">
        <v>2200</v>
      </c>
    </row>
    <row r="9" spans="1:9" s="1" customFormat="1" ht="13" x14ac:dyDescent="0.15">
      <c r="B9" s="9" t="s">
        <v>135</v>
      </c>
      <c r="C9" s="24">
        <v>2200</v>
      </c>
    </row>
    <row r="10" spans="1:9" s="1" customFormat="1" ht="13" x14ac:dyDescent="0.15">
      <c r="B10" s="9" t="s">
        <v>48</v>
      </c>
      <c r="C10" s="24">
        <v>2000</v>
      </c>
    </row>
    <row r="11" spans="1:9" s="1" customFormat="1" ht="13" x14ac:dyDescent="0.15">
      <c r="B11" s="9" t="s">
        <v>136</v>
      </c>
      <c r="C11" s="24">
        <v>1500</v>
      </c>
    </row>
    <row r="12" spans="1:9" s="1" customFormat="1" ht="13" x14ac:dyDescent="0.15">
      <c r="B12" s="9" t="s">
        <v>137</v>
      </c>
      <c r="C12" s="24">
        <v>750</v>
      </c>
    </row>
    <row r="13" spans="1:9" s="1" customFormat="1" ht="13" x14ac:dyDescent="0.15">
      <c r="B13" s="9" t="s">
        <v>138</v>
      </c>
      <c r="C13" s="24">
        <v>1650</v>
      </c>
    </row>
    <row r="14" spans="1:9" s="1" customFormat="1" ht="13" x14ac:dyDescent="0.15">
      <c r="B14" s="9" t="s">
        <v>139</v>
      </c>
      <c r="C14" s="24">
        <v>900</v>
      </c>
    </row>
    <row r="15" spans="1:9" s="1" customFormat="1" ht="13" x14ac:dyDescent="0.15">
      <c r="B15" s="9" t="s">
        <v>140</v>
      </c>
      <c r="C15" s="24">
        <v>1000</v>
      </c>
    </row>
    <row r="16" spans="1:9" s="1" customFormat="1" ht="13" x14ac:dyDescent="0.15">
      <c r="B16" s="9" t="s">
        <v>141</v>
      </c>
      <c r="C16" s="24">
        <v>1000</v>
      </c>
    </row>
    <row r="17" spans="1:9" s="1" customFormat="1" ht="13" x14ac:dyDescent="0.15">
      <c r="B17" s="9" t="s">
        <v>142</v>
      </c>
      <c r="C17" s="24">
        <v>400</v>
      </c>
    </row>
    <row r="18" spans="1:9" s="1" customFormat="1" ht="13" x14ac:dyDescent="0.15">
      <c r="B18" s="9" t="s">
        <v>143</v>
      </c>
      <c r="C18" s="24">
        <v>150</v>
      </c>
    </row>
    <row r="19" spans="1:9" s="1" customFormat="1" ht="13" x14ac:dyDescent="0.15">
      <c r="B19" s="9" t="s">
        <v>134</v>
      </c>
      <c r="C19" s="24">
        <v>2000</v>
      </c>
    </row>
    <row r="20" spans="1:9" s="1" customFormat="1" ht="13" x14ac:dyDescent="0.15">
      <c r="B20" s="9" t="s">
        <v>144</v>
      </c>
      <c r="C20" s="24">
        <v>2000</v>
      </c>
    </row>
    <row r="21" spans="1:9" s="1" customFormat="1" ht="13" x14ac:dyDescent="0.15">
      <c r="B21" s="9" t="s">
        <v>145</v>
      </c>
      <c r="C21" s="24">
        <v>1200</v>
      </c>
    </row>
    <row r="22" spans="1:9" s="1" customFormat="1" ht="13" x14ac:dyDescent="0.15">
      <c r="B22" s="9" t="s">
        <v>146</v>
      </c>
      <c r="C22" s="24">
        <v>2500</v>
      </c>
    </row>
    <row r="23" spans="1:9" s="1" customFormat="1" ht="13" x14ac:dyDescent="0.15">
      <c r="B23" s="9" t="s">
        <v>147</v>
      </c>
      <c r="C23" s="24">
        <v>1000</v>
      </c>
    </row>
    <row r="24" spans="1:9" s="1" customFormat="1" ht="13" x14ac:dyDescent="0.15">
      <c r="B24" s="9" t="s">
        <v>148</v>
      </c>
      <c r="C24" s="24">
        <v>950</v>
      </c>
    </row>
    <row r="25" spans="1:9" s="1" customFormat="1" ht="13" x14ac:dyDescent="0.15">
      <c r="B25" s="9" t="s">
        <v>108</v>
      </c>
      <c r="C25" s="24">
        <v>1800</v>
      </c>
    </row>
    <row r="26" spans="1:9" s="14" customFormat="1" ht="17" thickBot="1" x14ac:dyDescent="0.25">
      <c r="B26" s="32" t="s">
        <v>25</v>
      </c>
      <c r="C26" s="13">
        <v>27095</v>
      </c>
      <c r="H26" s="7"/>
      <c r="I26" s="7"/>
    </row>
    <row r="27" spans="1:9" ht="17" thickTop="1" x14ac:dyDescent="0.2"/>
    <row r="29" spans="1:9" x14ac:dyDescent="0.2">
      <c r="A29" s="14" t="s">
        <v>114</v>
      </c>
    </row>
    <row r="30" spans="1:9" s="14" customFormat="1" x14ac:dyDescent="0.2">
      <c r="B30" s="8"/>
      <c r="C30" s="23"/>
    </row>
    <row r="31" spans="1:9" s="1" customFormat="1" ht="13" x14ac:dyDescent="0.15">
      <c r="B31" s="9" t="s">
        <v>149</v>
      </c>
      <c r="C31" s="24">
        <v>2200</v>
      </c>
    </row>
    <row r="32" spans="1:9" s="1" customFormat="1" ht="13" x14ac:dyDescent="0.15">
      <c r="B32" s="9" t="s">
        <v>150</v>
      </c>
      <c r="C32" s="24">
        <v>1000</v>
      </c>
    </row>
    <row r="33" spans="2:9" s="1" customFormat="1" ht="13" x14ac:dyDescent="0.15">
      <c r="B33" s="9" t="s">
        <v>116</v>
      </c>
      <c r="C33" s="24">
        <v>800</v>
      </c>
    </row>
    <row r="34" spans="2:9" s="1" customFormat="1" ht="13" x14ac:dyDescent="0.15">
      <c r="B34" s="9" t="s">
        <v>151</v>
      </c>
      <c r="C34" s="24">
        <v>400</v>
      </c>
    </row>
    <row r="35" spans="2:9" s="1" customFormat="1" ht="13" x14ac:dyDescent="0.15">
      <c r="B35" s="9" t="s">
        <v>115</v>
      </c>
      <c r="C35" s="24">
        <v>2500</v>
      </c>
    </row>
    <row r="36" spans="2:9" s="1" customFormat="1" ht="13" x14ac:dyDescent="0.15">
      <c r="B36" s="9" t="s">
        <v>152</v>
      </c>
      <c r="C36" s="24">
        <v>1000</v>
      </c>
    </row>
    <row r="37" spans="2:9" s="1" customFormat="1" ht="13" x14ac:dyDescent="0.15">
      <c r="B37" s="9" t="s">
        <v>153</v>
      </c>
      <c r="C37" s="24">
        <v>500</v>
      </c>
    </row>
    <row r="38" spans="2:9" s="1" customFormat="1" ht="13" x14ac:dyDescent="0.15">
      <c r="B38" s="9" t="s">
        <v>154</v>
      </c>
      <c r="C38" s="24">
        <v>500</v>
      </c>
    </row>
    <row r="39" spans="2:9" s="1" customFormat="1" ht="13" x14ac:dyDescent="0.15">
      <c r="B39" s="9" t="s">
        <v>155</v>
      </c>
      <c r="C39" s="24">
        <v>1079</v>
      </c>
    </row>
    <row r="40" spans="2:9" s="1" customFormat="1" ht="13" x14ac:dyDescent="0.15">
      <c r="B40" s="9" t="s">
        <v>156</v>
      </c>
      <c r="C40" s="24">
        <v>384.09</v>
      </c>
    </row>
    <row r="41" spans="2:9" s="1" customFormat="1" ht="13" x14ac:dyDescent="0.15">
      <c r="B41" s="9" t="s">
        <v>157</v>
      </c>
      <c r="C41" s="24">
        <v>1900</v>
      </c>
    </row>
    <row r="42" spans="2:9" s="1" customFormat="1" ht="13" x14ac:dyDescent="0.15">
      <c r="B42" s="9" t="s">
        <v>158</v>
      </c>
      <c r="C42" s="24">
        <v>75</v>
      </c>
    </row>
    <row r="43" spans="2:9" s="1" customFormat="1" ht="13" x14ac:dyDescent="0.15">
      <c r="B43" s="9" t="s">
        <v>159</v>
      </c>
      <c r="C43" s="24">
        <v>800</v>
      </c>
    </row>
    <row r="44" spans="2:9" s="1" customFormat="1" ht="13" x14ac:dyDescent="0.15">
      <c r="B44" s="9" t="s">
        <v>160</v>
      </c>
      <c r="C44" s="24">
        <v>300</v>
      </c>
    </row>
    <row r="45" spans="2:9" s="1" customFormat="1" ht="13" x14ac:dyDescent="0.15">
      <c r="B45" s="9" t="s">
        <v>161</v>
      </c>
      <c r="C45" s="24">
        <v>600</v>
      </c>
    </row>
    <row r="46" spans="2:9" s="1" customFormat="1" ht="13" x14ac:dyDescent="0.15">
      <c r="B46" s="9" t="s">
        <v>162</v>
      </c>
      <c r="C46" s="24">
        <v>81</v>
      </c>
    </row>
    <row r="47" spans="2:9" s="14" customFormat="1" ht="17" thickBot="1" x14ac:dyDescent="0.25">
      <c r="B47" s="32" t="s">
        <v>26</v>
      </c>
      <c r="C47" s="13">
        <v>16496</v>
      </c>
      <c r="H47" s="7"/>
      <c r="I47" s="7"/>
    </row>
    <row r="48" spans="2:9" ht="17" thickTop="1" x14ac:dyDescent="0.2"/>
    <row r="49" spans="1:3" x14ac:dyDescent="0.2">
      <c r="A49" s="8" t="s">
        <v>9</v>
      </c>
    </row>
    <row r="50" spans="1:3" x14ac:dyDescent="0.2">
      <c r="B50" s="6"/>
    </row>
    <row r="51" spans="1:3" s="1" customFormat="1" ht="13" x14ac:dyDescent="0.15">
      <c r="B51" s="9" t="s">
        <v>72</v>
      </c>
      <c r="C51" s="24">
        <v>4000</v>
      </c>
    </row>
    <row r="52" spans="1:3" s="1" customFormat="1" ht="13" x14ac:dyDescent="0.15">
      <c r="B52" s="9" t="s">
        <v>163</v>
      </c>
      <c r="C52" s="24">
        <v>1000</v>
      </c>
    </row>
    <row r="53" spans="1:3" s="1" customFormat="1" ht="13" x14ac:dyDescent="0.15">
      <c r="B53" s="9" t="s">
        <v>70</v>
      </c>
      <c r="C53" s="24">
        <v>4000</v>
      </c>
    </row>
    <row r="54" spans="1:3" s="1" customFormat="1" ht="13" x14ac:dyDescent="0.15">
      <c r="B54" s="9" t="s">
        <v>164</v>
      </c>
      <c r="C54" s="24">
        <v>4000</v>
      </c>
    </row>
    <row r="55" spans="1:3" s="1" customFormat="1" ht="13" x14ac:dyDescent="0.15">
      <c r="B55" s="9" t="s">
        <v>130</v>
      </c>
      <c r="C55" s="24">
        <v>4000</v>
      </c>
    </row>
    <row r="56" spans="1:3" s="1" customFormat="1" ht="13" x14ac:dyDescent="0.15">
      <c r="B56" s="9" t="s">
        <v>7</v>
      </c>
      <c r="C56" s="24">
        <v>1000</v>
      </c>
    </row>
    <row r="57" spans="1:3" s="1" customFormat="1" ht="13" x14ac:dyDescent="0.15">
      <c r="B57" s="9" t="s">
        <v>79</v>
      </c>
      <c r="C57" s="24">
        <v>1000</v>
      </c>
    </row>
    <row r="58" spans="1:3" s="1" customFormat="1" ht="13" x14ac:dyDescent="0.15">
      <c r="B58" s="9" t="s">
        <v>165</v>
      </c>
      <c r="C58" s="24">
        <v>1000</v>
      </c>
    </row>
    <row r="59" spans="1:3" s="1" customFormat="1" ht="13" x14ac:dyDescent="0.15">
      <c r="B59" s="9" t="s">
        <v>166</v>
      </c>
      <c r="C59" s="24">
        <v>1000</v>
      </c>
    </row>
    <row r="60" spans="1:3" s="1" customFormat="1" ht="13" x14ac:dyDescent="0.15">
      <c r="B60" s="9" t="s">
        <v>88</v>
      </c>
      <c r="C60" s="24">
        <v>1000</v>
      </c>
    </row>
    <row r="61" spans="1:3" s="1" customFormat="1" ht="13" x14ac:dyDescent="0.15">
      <c r="B61" s="9" t="s">
        <v>6</v>
      </c>
      <c r="C61" s="24">
        <v>1000</v>
      </c>
    </row>
    <row r="62" spans="1:3" s="1" customFormat="1" ht="13" x14ac:dyDescent="0.15">
      <c r="B62" s="9" t="s">
        <v>167</v>
      </c>
      <c r="C62" s="24">
        <v>1000</v>
      </c>
    </row>
    <row r="63" spans="1:3" s="1" customFormat="1" ht="13" x14ac:dyDescent="0.15">
      <c r="B63" s="9" t="s">
        <v>168</v>
      </c>
      <c r="C63" s="24">
        <v>1000</v>
      </c>
    </row>
    <row r="64" spans="1:3" s="1" customFormat="1" ht="13" x14ac:dyDescent="0.15">
      <c r="B64" s="9" t="s">
        <v>4</v>
      </c>
      <c r="C64" s="24">
        <v>1000</v>
      </c>
    </row>
    <row r="65" spans="2:9" s="1" customFormat="1" ht="13" x14ac:dyDescent="0.15">
      <c r="B65" s="9" t="s">
        <v>169</v>
      </c>
      <c r="C65" s="24">
        <v>1000</v>
      </c>
    </row>
    <row r="66" spans="2:9" s="1" customFormat="1" ht="13" x14ac:dyDescent="0.15">
      <c r="B66" s="9" t="s">
        <v>170</v>
      </c>
      <c r="C66" s="24">
        <v>1000</v>
      </c>
    </row>
    <row r="67" spans="2:9" s="14" customFormat="1" ht="17" thickBot="1" x14ac:dyDescent="0.25">
      <c r="B67" s="32" t="s">
        <v>27</v>
      </c>
      <c r="C67" s="13">
        <v>30000</v>
      </c>
      <c r="H67" s="7"/>
      <c r="I67" s="7"/>
    </row>
    <row r="68" spans="2:9" s="14" customFormat="1" ht="17" thickTop="1" x14ac:dyDescent="0.2">
      <c r="B68" s="8"/>
      <c r="C68" s="34"/>
      <c r="H68" s="7"/>
      <c r="I68" s="7"/>
    </row>
    <row r="69" spans="2:9" s="14" customFormat="1" x14ac:dyDescent="0.2">
      <c r="B69" s="8"/>
      <c r="C69" s="34"/>
      <c r="H69" s="7"/>
      <c r="I69" s="7"/>
    </row>
    <row r="70" spans="2:9" x14ac:dyDescent="0.2">
      <c r="B70" s="6"/>
    </row>
    <row r="71" spans="2:9" ht="17" thickBot="1" x14ac:dyDescent="0.25">
      <c r="B71" s="6"/>
    </row>
    <row r="72" spans="2:9" ht="19" x14ac:dyDescent="0.2">
      <c r="B72" s="35" t="s">
        <v>200</v>
      </c>
      <c r="C72" s="169">
        <v>73591</v>
      </c>
    </row>
    <row r="73" spans="2:9" ht="18" thickBot="1" x14ac:dyDescent="0.25">
      <c r="B73" s="36" t="s">
        <v>173</v>
      </c>
      <c r="C73" s="170"/>
    </row>
  </sheetData>
  <mergeCells count="1">
    <mergeCell ref="C72:C73"/>
  </mergeCells>
  <pageMargins left="0.7" right="0.7" top="0.75" bottom="0.75" header="0.3" footer="0.3"/>
  <pageSetup paperSize="9" orientation="portrait" horizontalDpi="0" verticalDpi="0"/>
  <headerFooter>
    <oddHeader>&amp;C&amp;"-,Bold"AUSTIN BAILEY FOUNDATION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6FA5-EB03-4E4E-BB7A-82FB76199A5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526F-DF99-634E-86E6-B14CB3452C2C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30B0-A0A0-DD44-9FF9-EBF028D63260}">
  <dimension ref="A1:F88"/>
  <sheetViews>
    <sheetView topLeftCell="A62" workbookViewId="0">
      <selection activeCell="B65" sqref="B65"/>
    </sheetView>
  </sheetViews>
  <sheetFormatPr baseColWidth="10" defaultRowHeight="16" x14ac:dyDescent="0.2"/>
  <cols>
    <col min="1" max="1" width="13" style="7" customWidth="1"/>
    <col min="2" max="2" width="51.33203125" style="7" customWidth="1"/>
    <col min="3" max="3" width="15.5" style="20" customWidth="1"/>
  </cols>
  <sheetData>
    <row r="1" spans="1:3" x14ac:dyDescent="0.2">
      <c r="A1" s="14"/>
      <c r="B1" s="14" t="s">
        <v>357</v>
      </c>
      <c r="C1" s="95"/>
    </row>
    <row r="2" spans="1:3" x14ac:dyDescent="0.2">
      <c r="A2" s="14"/>
      <c r="B2" s="14" t="s">
        <v>358</v>
      </c>
      <c r="C2" s="95"/>
    </row>
    <row r="3" spans="1:3" x14ac:dyDescent="0.2">
      <c r="C3" s="96"/>
    </row>
    <row r="4" spans="1:3" x14ac:dyDescent="0.2">
      <c r="A4" s="14" t="s">
        <v>98</v>
      </c>
      <c r="C4" s="96"/>
    </row>
    <row r="5" spans="1:3" x14ac:dyDescent="0.2">
      <c r="B5" s="14" t="s">
        <v>232</v>
      </c>
      <c r="C5" s="96"/>
    </row>
    <row r="6" spans="1:3" s="130" customFormat="1" ht="18" customHeight="1" x14ac:dyDescent="0.2">
      <c r="A6" s="139"/>
      <c r="B6" s="140" t="s">
        <v>175</v>
      </c>
      <c r="C6" s="141">
        <v>550</v>
      </c>
    </row>
    <row r="7" spans="1:3" s="130" customFormat="1" ht="21" customHeight="1" x14ac:dyDescent="0.2">
      <c r="A7" s="139"/>
      <c r="B7" s="140" t="s">
        <v>176</v>
      </c>
      <c r="C7" s="141">
        <v>550</v>
      </c>
    </row>
    <row r="8" spans="1:3" s="130" customFormat="1" ht="19" customHeight="1" x14ac:dyDescent="0.2">
      <c r="A8" s="139"/>
      <c r="B8" s="140" t="s">
        <v>108</v>
      </c>
      <c r="C8" s="141">
        <v>916.66</v>
      </c>
    </row>
    <row r="9" spans="1:3" s="130" customFormat="1" ht="18" customHeight="1" x14ac:dyDescent="0.2">
      <c r="A9" s="139"/>
      <c r="B9" s="140" t="s">
        <v>11</v>
      </c>
      <c r="C9" s="141">
        <v>916.66</v>
      </c>
    </row>
    <row r="10" spans="1:3" s="130" customFormat="1" ht="18" customHeight="1" x14ac:dyDescent="0.2">
      <c r="A10" s="139"/>
      <c r="B10" s="140" t="s">
        <v>206</v>
      </c>
      <c r="C10" s="141">
        <v>916.66</v>
      </c>
    </row>
    <row r="11" spans="1:3" s="130" customFormat="1" ht="20" customHeight="1" x14ac:dyDescent="0.2">
      <c r="A11" s="139"/>
      <c r="B11" s="140" t="s">
        <v>207</v>
      </c>
      <c r="C11" s="141">
        <v>550</v>
      </c>
    </row>
    <row r="12" spans="1:3" s="130" customFormat="1" ht="21" customHeight="1" x14ac:dyDescent="0.2">
      <c r="A12" s="139"/>
      <c r="B12" s="140" t="s">
        <v>51</v>
      </c>
      <c r="C12" s="141">
        <v>916.66</v>
      </c>
    </row>
    <row r="13" spans="1:3" s="130" customFormat="1" ht="21" customHeight="1" x14ac:dyDescent="0.2">
      <c r="A13" s="139"/>
      <c r="B13" s="140" t="s">
        <v>242</v>
      </c>
      <c r="C13" s="141">
        <v>916.66</v>
      </c>
    </row>
    <row r="14" spans="1:3" ht="17" thickBot="1" x14ac:dyDescent="0.25">
      <c r="A14" s="14"/>
      <c r="B14" s="31" t="s">
        <v>222</v>
      </c>
      <c r="C14" s="101">
        <f>SUM(C6:C13)</f>
        <v>6233.2999999999993</v>
      </c>
    </row>
    <row r="15" spans="1:3" ht="17" thickTop="1" x14ac:dyDescent="0.2"/>
    <row r="16" spans="1:3" s="130" customFormat="1" x14ac:dyDescent="0.2">
      <c r="A16" s="139"/>
      <c r="B16" s="14" t="s">
        <v>230</v>
      </c>
      <c r="C16" s="142"/>
    </row>
    <row r="17" spans="1:4" s="130" customFormat="1" ht="15" x14ac:dyDescent="0.2">
      <c r="A17" s="139"/>
      <c r="B17" s="140" t="s">
        <v>208</v>
      </c>
      <c r="C17" s="143">
        <v>1500</v>
      </c>
    </row>
    <row r="18" spans="1:4" s="130" customFormat="1" ht="15" x14ac:dyDescent="0.2">
      <c r="A18" s="139"/>
      <c r="B18" s="140" t="s">
        <v>253</v>
      </c>
      <c r="C18" s="143">
        <v>1500</v>
      </c>
    </row>
    <row r="19" spans="1:4" s="130" customFormat="1" ht="15" x14ac:dyDescent="0.2">
      <c r="A19" s="139"/>
      <c r="B19" s="140" t="s">
        <v>276</v>
      </c>
      <c r="C19" s="143">
        <v>1500</v>
      </c>
    </row>
    <row r="20" spans="1:4" s="130" customFormat="1" ht="15" x14ac:dyDescent="0.2">
      <c r="A20" s="139"/>
      <c r="B20" s="140" t="s">
        <v>209</v>
      </c>
      <c r="C20" s="143">
        <v>1000</v>
      </c>
    </row>
    <row r="21" spans="1:4" s="130" customFormat="1" ht="15" x14ac:dyDescent="0.2">
      <c r="A21" s="139"/>
      <c r="B21" s="140" t="s">
        <v>359</v>
      </c>
      <c r="C21" s="143">
        <v>1000</v>
      </c>
    </row>
    <row r="22" spans="1:4" s="130" customFormat="1" ht="15" x14ac:dyDescent="0.2">
      <c r="A22" s="139"/>
      <c r="B22" s="140" t="s">
        <v>360</v>
      </c>
      <c r="C22" s="144">
        <v>1000</v>
      </c>
      <c r="D22" s="130" t="s">
        <v>324</v>
      </c>
    </row>
    <row r="23" spans="1:4" s="130" customFormat="1" ht="15" x14ac:dyDescent="0.2">
      <c r="A23" s="139"/>
      <c r="B23" s="140" t="s">
        <v>361</v>
      </c>
      <c r="C23" s="143">
        <v>500</v>
      </c>
    </row>
    <row r="24" spans="1:4" s="130" customFormat="1" ht="15" x14ac:dyDescent="0.2">
      <c r="A24" s="139"/>
      <c r="B24" s="140" t="s">
        <v>362</v>
      </c>
      <c r="C24" s="143">
        <v>1000</v>
      </c>
    </row>
    <row r="25" spans="1:4" s="130" customFormat="1" ht="15" x14ac:dyDescent="0.2">
      <c r="A25" s="139"/>
      <c r="B25" s="140" t="s">
        <v>363</v>
      </c>
      <c r="C25" s="143">
        <v>750</v>
      </c>
    </row>
    <row r="26" spans="1:4" s="130" customFormat="1" ht="15" x14ac:dyDescent="0.2">
      <c r="A26" s="139"/>
      <c r="B26" s="140" t="s">
        <v>364</v>
      </c>
      <c r="C26" s="143">
        <v>1000</v>
      </c>
    </row>
    <row r="27" spans="1:4" s="130" customFormat="1" ht="15" x14ac:dyDescent="0.2">
      <c r="A27" s="139"/>
      <c r="B27" s="140" t="s">
        <v>256</v>
      </c>
      <c r="C27" s="143">
        <v>1000</v>
      </c>
    </row>
    <row r="28" spans="1:4" s="130" customFormat="1" ht="15" x14ac:dyDescent="0.2">
      <c r="A28" s="139"/>
      <c r="B28" s="140" t="s">
        <v>365</v>
      </c>
      <c r="C28" s="143">
        <v>1000</v>
      </c>
    </row>
    <row r="29" spans="1:4" s="130" customFormat="1" ht="15" x14ac:dyDescent="0.2">
      <c r="A29" s="139"/>
      <c r="B29" s="140" t="s">
        <v>366</v>
      </c>
      <c r="C29" s="143">
        <v>1000</v>
      </c>
    </row>
    <row r="30" spans="1:4" s="130" customFormat="1" ht="15" x14ac:dyDescent="0.2">
      <c r="A30" s="139"/>
      <c r="B30" s="140" t="s">
        <v>367</v>
      </c>
      <c r="C30" s="143">
        <v>1000</v>
      </c>
    </row>
    <row r="31" spans="1:4" s="130" customFormat="1" ht="15" x14ac:dyDescent="0.2">
      <c r="A31" s="139"/>
      <c r="B31" s="140" t="s">
        <v>368</v>
      </c>
      <c r="C31" s="143">
        <v>1000</v>
      </c>
    </row>
    <row r="32" spans="1:4" ht="18" thickBot="1" x14ac:dyDescent="0.25">
      <c r="B32" s="134" t="s">
        <v>355</v>
      </c>
      <c r="C32" s="26">
        <f>SUM(C17:C31)</f>
        <v>15750</v>
      </c>
    </row>
    <row r="33" spans="1:6" ht="17" thickTop="1" x14ac:dyDescent="0.2"/>
    <row r="34" spans="1:6" x14ac:dyDescent="0.2">
      <c r="B34" s="7" t="s">
        <v>231</v>
      </c>
      <c r="C34" s="131">
        <f>C14</f>
        <v>6233.2999999999993</v>
      </c>
    </row>
    <row r="35" spans="1:6" x14ac:dyDescent="0.2">
      <c r="B35" s="7" t="s">
        <v>355</v>
      </c>
      <c r="C35" s="96">
        <f>C32</f>
        <v>15750</v>
      </c>
    </row>
    <row r="36" spans="1:6" ht="17" thickBot="1" x14ac:dyDescent="0.25">
      <c r="A36" s="14"/>
      <c r="B36" s="31" t="s">
        <v>234</v>
      </c>
      <c r="C36" s="101">
        <f>SUM(C34:C35)</f>
        <v>21983.3</v>
      </c>
    </row>
    <row r="37" spans="1:6" ht="17" thickTop="1" x14ac:dyDescent="0.2"/>
    <row r="38" spans="1:6" x14ac:dyDescent="0.2">
      <c r="A38" s="14" t="s">
        <v>114</v>
      </c>
      <c r="C38" s="96"/>
    </row>
    <row r="39" spans="1:6" x14ac:dyDescent="0.2">
      <c r="A39" s="14"/>
      <c r="B39" s="14" t="s">
        <v>229</v>
      </c>
      <c r="C39" s="96"/>
    </row>
    <row r="40" spans="1:6" s="130" customFormat="1" ht="18" x14ac:dyDescent="0.2">
      <c r="A40" s="129"/>
      <c r="B40" s="145" t="s">
        <v>299</v>
      </c>
      <c r="C40" s="146">
        <v>1667</v>
      </c>
      <c r="F40" s="154"/>
    </row>
    <row r="41" spans="1:6" s="130" customFormat="1" ht="18" x14ac:dyDescent="0.2">
      <c r="A41" s="129"/>
      <c r="B41" s="145" t="s">
        <v>300</v>
      </c>
      <c r="C41" s="146">
        <v>4667</v>
      </c>
      <c r="F41" s="154"/>
    </row>
    <row r="42" spans="1:6" s="130" customFormat="1" ht="16" customHeight="1" x14ac:dyDescent="0.2">
      <c r="A42" s="129"/>
      <c r="B42" s="147" t="s">
        <v>301</v>
      </c>
      <c r="C42" s="146">
        <v>2667</v>
      </c>
      <c r="F42" s="154"/>
    </row>
    <row r="43" spans="1:6" ht="17" thickBot="1" x14ac:dyDescent="0.25">
      <c r="A43" s="14"/>
      <c r="B43" s="135" t="s">
        <v>231</v>
      </c>
      <c r="C43" s="136">
        <f>SUM(C40:C42)</f>
        <v>9001</v>
      </c>
    </row>
    <row r="44" spans="1:6" ht="17" thickTop="1" x14ac:dyDescent="0.2"/>
    <row r="45" spans="1:6" x14ac:dyDescent="0.2">
      <c r="A45" s="14"/>
      <c r="B45" s="11" t="s">
        <v>230</v>
      </c>
      <c r="C45" s="137"/>
    </row>
    <row r="46" spans="1:6" s="130" customFormat="1" ht="15" x14ac:dyDescent="0.2">
      <c r="A46" s="139"/>
      <c r="B46" s="148" t="s">
        <v>369</v>
      </c>
      <c r="C46" s="142">
        <v>5000</v>
      </c>
    </row>
    <row r="47" spans="1:6" ht="17" thickBot="1" x14ac:dyDescent="0.25">
      <c r="B47" s="31" t="s">
        <v>355</v>
      </c>
      <c r="C47" s="138">
        <f>C46</f>
        <v>5000</v>
      </c>
    </row>
    <row r="48" spans="1:6" ht="17" thickTop="1" x14ac:dyDescent="0.2"/>
    <row r="49" spans="1:3" x14ac:dyDescent="0.2">
      <c r="B49" s="46" t="s">
        <v>231</v>
      </c>
      <c r="C49" s="96">
        <f>C43</f>
        <v>9001</v>
      </c>
    </row>
    <row r="50" spans="1:3" x14ac:dyDescent="0.2">
      <c r="B50" s="46" t="s">
        <v>224</v>
      </c>
      <c r="C50" s="96">
        <f>C47</f>
        <v>5000</v>
      </c>
    </row>
    <row r="51" spans="1:3" x14ac:dyDescent="0.2">
      <c r="B51" s="46"/>
      <c r="C51" s="96"/>
    </row>
    <row r="52" spans="1:3" ht="17" thickBot="1" x14ac:dyDescent="0.25">
      <c r="A52" s="14"/>
      <c r="B52" s="47" t="s">
        <v>233</v>
      </c>
      <c r="C52" s="101">
        <f>SUM(C49:C50)</f>
        <v>14001</v>
      </c>
    </row>
    <row r="53" spans="1:3" ht="17" thickTop="1" x14ac:dyDescent="0.2"/>
    <row r="54" spans="1:3" x14ac:dyDescent="0.2">
      <c r="A54" s="14" t="s">
        <v>9</v>
      </c>
      <c r="C54" s="96"/>
    </row>
    <row r="55" spans="1:3" s="7" customFormat="1" x14ac:dyDescent="0.2">
      <c r="A55" s="14"/>
      <c r="B55" s="14" t="s">
        <v>235</v>
      </c>
      <c r="C55" s="96"/>
    </row>
    <row r="56" spans="1:3" s="139" customFormat="1" ht="15" x14ac:dyDescent="0.15">
      <c r="A56" s="129"/>
      <c r="B56" s="149" t="s">
        <v>68</v>
      </c>
      <c r="C56" s="150">
        <v>1333</v>
      </c>
    </row>
    <row r="57" spans="1:3" s="139" customFormat="1" ht="15" x14ac:dyDescent="0.15">
      <c r="A57" s="129"/>
      <c r="B57" s="149" t="s">
        <v>346</v>
      </c>
      <c r="C57" s="150">
        <v>2667</v>
      </c>
    </row>
    <row r="58" spans="1:3" s="139" customFormat="1" ht="15" x14ac:dyDescent="0.15">
      <c r="B58" s="151" t="s">
        <v>72</v>
      </c>
      <c r="C58" s="150">
        <v>2000</v>
      </c>
    </row>
    <row r="59" spans="1:3" s="139" customFormat="1" ht="15" x14ac:dyDescent="0.15">
      <c r="B59" s="151" t="s">
        <v>347</v>
      </c>
      <c r="C59" s="150">
        <v>5334</v>
      </c>
    </row>
    <row r="60" spans="1:3" s="139" customFormat="1" ht="15" x14ac:dyDescent="0.15">
      <c r="B60" s="149" t="s">
        <v>70</v>
      </c>
      <c r="C60" s="150">
        <v>2000</v>
      </c>
    </row>
    <row r="61" spans="1:3" s="139" customFormat="1" ht="15" x14ac:dyDescent="0.15">
      <c r="B61" s="151" t="s">
        <v>71</v>
      </c>
      <c r="C61" s="150">
        <v>2000</v>
      </c>
    </row>
    <row r="62" spans="1:3" s="7" customFormat="1" x14ac:dyDescent="0.2">
      <c r="C62" s="20"/>
    </row>
    <row r="63" spans="1:3" s="7" customFormat="1" ht="17" thickBot="1" x14ac:dyDescent="0.25">
      <c r="A63" s="14"/>
      <c r="B63" s="32" t="s">
        <v>73</v>
      </c>
      <c r="C63" s="105">
        <f>SUM(C56:C61)</f>
        <v>15334</v>
      </c>
    </row>
    <row r="64" spans="1:3" s="7" customFormat="1" ht="17" thickTop="1" x14ac:dyDescent="0.2">
      <c r="C64" s="20"/>
    </row>
    <row r="65" spans="2:4" s="7" customFormat="1" x14ac:dyDescent="0.2">
      <c r="B65" s="14" t="s">
        <v>240</v>
      </c>
      <c r="C65" s="20"/>
    </row>
    <row r="66" spans="2:4" s="139" customFormat="1" ht="14" x14ac:dyDescent="0.15">
      <c r="B66" s="139" t="s">
        <v>377</v>
      </c>
      <c r="C66" s="152">
        <v>1000</v>
      </c>
    </row>
    <row r="67" spans="2:4" s="139" customFormat="1" ht="14" x14ac:dyDescent="0.15">
      <c r="B67" s="139" t="s">
        <v>41</v>
      </c>
      <c r="C67" s="152">
        <v>1000</v>
      </c>
    </row>
    <row r="68" spans="2:4" s="139" customFormat="1" ht="14" x14ac:dyDescent="0.15">
      <c r="B68" s="139" t="s">
        <v>373</v>
      </c>
      <c r="C68" s="152">
        <v>1000</v>
      </c>
    </row>
    <row r="69" spans="2:4" s="139" customFormat="1" ht="14" x14ac:dyDescent="0.15">
      <c r="B69" s="153" t="s">
        <v>376</v>
      </c>
      <c r="C69" s="152">
        <v>1000</v>
      </c>
    </row>
    <row r="70" spans="2:4" s="139" customFormat="1" ht="14" x14ac:dyDescent="0.15">
      <c r="B70" s="139" t="s">
        <v>36</v>
      </c>
      <c r="C70" s="152">
        <v>1000</v>
      </c>
    </row>
    <row r="71" spans="2:4" s="139" customFormat="1" ht="14" x14ac:dyDescent="0.15">
      <c r="B71" s="139" t="s">
        <v>379</v>
      </c>
      <c r="C71" s="152">
        <v>1000</v>
      </c>
    </row>
    <row r="72" spans="2:4" s="139" customFormat="1" ht="14" x14ac:dyDescent="0.15">
      <c r="B72" s="139" t="s">
        <v>1</v>
      </c>
      <c r="C72" s="152">
        <v>1000</v>
      </c>
    </row>
    <row r="73" spans="2:4" s="139" customFormat="1" ht="14" x14ac:dyDescent="0.15">
      <c r="B73" s="139" t="s">
        <v>371</v>
      </c>
      <c r="C73" s="152">
        <v>1000</v>
      </c>
    </row>
    <row r="74" spans="2:4" s="139" customFormat="1" ht="14" x14ac:dyDescent="0.15">
      <c r="B74" s="139" t="s">
        <v>372</v>
      </c>
      <c r="C74" s="152">
        <v>1000</v>
      </c>
    </row>
    <row r="75" spans="2:4" s="139" customFormat="1" ht="14" x14ac:dyDescent="0.15">
      <c r="B75" s="139" t="s">
        <v>378</v>
      </c>
      <c r="C75" s="152">
        <v>1000</v>
      </c>
    </row>
    <row r="76" spans="2:4" s="139" customFormat="1" ht="14" x14ac:dyDescent="0.15">
      <c r="B76" s="139" t="s">
        <v>84</v>
      </c>
      <c r="C76" s="142">
        <v>1000</v>
      </c>
    </row>
    <row r="77" spans="2:4" s="139" customFormat="1" ht="14" x14ac:dyDescent="0.15">
      <c r="B77" s="139" t="s">
        <v>375</v>
      </c>
      <c r="C77" s="152">
        <v>1000</v>
      </c>
    </row>
    <row r="78" spans="2:4" s="139" customFormat="1" ht="14" x14ac:dyDescent="0.15">
      <c r="B78" s="139" t="s">
        <v>374</v>
      </c>
      <c r="C78" s="152">
        <v>1000</v>
      </c>
    </row>
    <row r="79" spans="2:4" s="139" customFormat="1" ht="14" x14ac:dyDescent="0.15">
      <c r="B79" s="139" t="s">
        <v>380</v>
      </c>
      <c r="C79" s="152">
        <v>2000</v>
      </c>
      <c r="D79" s="16" t="s">
        <v>370</v>
      </c>
    </row>
    <row r="80" spans="2:4" ht="17" thickBot="1" x14ac:dyDescent="0.25">
      <c r="B80" s="32" t="s">
        <v>241</v>
      </c>
      <c r="C80" s="26">
        <f>SUM(C66:C79)</f>
        <v>15000</v>
      </c>
    </row>
    <row r="81" spans="1:3" ht="17" thickTop="1" x14ac:dyDescent="0.2"/>
    <row r="82" spans="1:3" x14ac:dyDescent="0.2">
      <c r="B82" s="54" t="s">
        <v>325</v>
      </c>
      <c r="C82" s="107">
        <f>C80</f>
        <v>15000</v>
      </c>
    </row>
    <row r="83" spans="1:3" x14ac:dyDescent="0.2">
      <c r="A83" s="14"/>
      <c r="B83" s="14" t="s">
        <v>91</v>
      </c>
      <c r="C83" s="95">
        <f>C63</f>
        <v>15334</v>
      </c>
    </row>
    <row r="84" spans="1:3" ht="17" thickBot="1" x14ac:dyDescent="0.25">
      <c r="A84" s="14"/>
      <c r="B84" s="31" t="s">
        <v>92</v>
      </c>
      <c r="C84" s="101">
        <f>SUM(C82:C83)</f>
        <v>30334</v>
      </c>
    </row>
    <row r="85" spans="1:3" ht="17" thickTop="1" x14ac:dyDescent="0.2"/>
    <row r="86" spans="1:3" ht="17" thickBot="1" x14ac:dyDescent="0.25"/>
    <row r="87" spans="1:3" ht="16" customHeight="1" x14ac:dyDescent="0.2">
      <c r="B87" s="132" t="s">
        <v>381</v>
      </c>
      <c r="C87" s="156">
        <f>SUM(C84+C52+C36)</f>
        <v>66318.3</v>
      </c>
    </row>
    <row r="88" spans="1:3" ht="35" thickBot="1" x14ac:dyDescent="0.25">
      <c r="B88" s="133" t="s">
        <v>331</v>
      </c>
      <c r="C88" s="157"/>
    </row>
  </sheetData>
  <mergeCells count="1">
    <mergeCell ref="C87:C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3710-8D7C-824A-BC10-FC29CF626382}">
  <dimension ref="A1:I87"/>
  <sheetViews>
    <sheetView workbookViewId="0">
      <selection activeCell="A4" sqref="A4:B4"/>
    </sheetView>
  </sheetViews>
  <sheetFormatPr baseColWidth="10" defaultRowHeight="16" x14ac:dyDescent="0.2"/>
  <cols>
    <col min="2" max="2" width="54.6640625" customWidth="1"/>
    <col min="3" max="3" width="13.5" style="124" bestFit="1" customWidth="1"/>
  </cols>
  <sheetData>
    <row r="1" spans="1:3" x14ac:dyDescent="0.2">
      <c r="A1" s="14"/>
      <c r="B1" s="14" t="s">
        <v>332</v>
      </c>
      <c r="C1" s="95"/>
    </row>
    <row r="2" spans="1:3" x14ac:dyDescent="0.2">
      <c r="A2" s="14"/>
      <c r="B2" s="14" t="s">
        <v>333</v>
      </c>
      <c r="C2" s="95"/>
    </row>
    <row r="3" spans="1:3" x14ac:dyDescent="0.2">
      <c r="A3" s="7"/>
      <c r="B3" s="7"/>
      <c r="C3" s="96"/>
    </row>
    <row r="4" spans="1:3" x14ac:dyDescent="0.2">
      <c r="A4" s="14" t="s">
        <v>98</v>
      </c>
      <c r="B4" s="7"/>
      <c r="C4" s="96"/>
    </row>
    <row r="5" spans="1:3" x14ac:dyDescent="0.2">
      <c r="A5" s="7"/>
      <c r="B5" s="14" t="s">
        <v>232</v>
      </c>
      <c r="C5" s="96"/>
    </row>
    <row r="6" spans="1:3" ht="17" x14ac:dyDescent="0.2">
      <c r="A6" s="7"/>
      <c r="B6" s="40" t="s">
        <v>175</v>
      </c>
      <c r="C6" s="97">
        <v>550</v>
      </c>
    </row>
    <row r="7" spans="1:3" ht="17" x14ac:dyDescent="0.2">
      <c r="A7" s="7"/>
      <c r="B7" s="40" t="s">
        <v>176</v>
      </c>
      <c r="C7" s="97">
        <v>550</v>
      </c>
    </row>
    <row r="8" spans="1:3" ht="17" x14ac:dyDescent="0.2">
      <c r="A8" s="7"/>
      <c r="B8" s="40" t="s">
        <v>108</v>
      </c>
      <c r="C8" s="97">
        <v>916.66</v>
      </c>
    </row>
    <row r="9" spans="1:3" ht="17" x14ac:dyDescent="0.2">
      <c r="A9" s="7"/>
      <c r="B9" s="40" t="s">
        <v>11</v>
      </c>
      <c r="C9" s="97">
        <v>916.66</v>
      </c>
    </row>
    <row r="10" spans="1:3" ht="28" customHeight="1" x14ac:dyDescent="0.2">
      <c r="A10" s="7"/>
      <c r="B10" s="40" t="s">
        <v>206</v>
      </c>
      <c r="C10" s="97">
        <v>916.66</v>
      </c>
    </row>
    <row r="11" spans="1:3" ht="17" x14ac:dyDescent="0.2">
      <c r="A11" s="7"/>
      <c r="B11" s="40" t="s">
        <v>207</v>
      </c>
      <c r="C11" s="97">
        <v>550</v>
      </c>
    </row>
    <row r="12" spans="1:3" ht="32" customHeight="1" x14ac:dyDescent="0.2">
      <c r="A12" s="7"/>
      <c r="B12" s="40" t="s">
        <v>51</v>
      </c>
      <c r="C12" s="97">
        <v>916.66</v>
      </c>
    </row>
    <row r="13" spans="1:3" ht="34" customHeight="1" x14ac:dyDescent="0.2">
      <c r="A13" s="7"/>
      <c r="B13" s="40" t="s">
        <v>242</v>
      </c>
      <c r="C13" s="97">
        <v>916.66</v>
      </c>
    </row>
    <row r="14" spans="1:3" ht="17" thickBot="1" x14ac:dyDescent="0.25">
      <c r="A14" s="14"/>
      <c r="B14" s="41" t="s">
        <v>222</v>
      </c>
      <c r="C14" s="98">
        <f>SUM(C6:C13)</f>
        <v>6233.2999999999993</v>
      </c>
    </row>
    <row r="15" spans="1:3" ht="17" thickTop="1" x14ac:dyDescent="0.2">
      <c r="A15" s="7"/>
      <c r="B15" s="1"/>
      <c r="C15" s="99"/>
    </row>
    <row r="16" spans="1:3" x14ac:dyDescent="0.2">
      <c r="A16" s="7"/>
      <c r="B16" s="14" t="s">
        <v>225</v>
      </c>
      <c r="C16" s="99"/>
    </row>
    <row r="17" spans="1:3" ht="28" customHeight="1" x14ac:dyDescent="0.2">
      <c r="A17" s="7"/>
      <c r="B17" s="118" t="s">
        <v>334</v>
      </c>
      <c r="C17" s="121">
        <v>1000</v>
      </c>
    </row>
    <row r="18" spans="1:3" ht="28" customHeight="1" x14ac:dyDescent="0.2">
      <c r="A18" s="7"/>
      <c r="B18" s="118" t="s">
        <v>335</v>
      </c>
      <c r="C18" s="121">
        <v>1260</v>
      </c>
    </row>
    <row r="19" spans="1:3" ht="17" x14ac:dyDescent="0.2">
      <c r="A19" s="7"/>
      <c r="B19" s="118" t="s">
        <v>108</v>
      </c>
      <c r="C19" s="121">
        <v>2500</v>
      </c>
    </row>
    <row r="20" spans="1:3" ht="17" x14ac:dyDescent="0.2">
      <c r="A20" s="7"/>
      <c r="B20" s="118" t="s">
        <v>336</v>
      </c>
      <c r="C20" s="121">
        <v>5000</v>
      </c>
    </row>
    <row r="21" spans="1:3" ht="31" customHeight="1" x14ac:dyDescent="0.2">
      <c r="A21" s="7"/>
      <c r="B21" s="118" t="s">
        <v>337</v>
      </c>
      <c r="C21" s="121">
        <v>600</v>
      </c>
    </row>
    <row r="22" spans="1:3" ht="34" customHeight="1" x14ac:dyDescent="0.2">
      <c r="A22" s="7"/>
      <c r="B22" s="118" t="s">
        <v>338</v>
      </c>
      <c r="C22" s="121">
        <v>2000</v>
      </c>
    </row>
    <row r="23" spans="1:3" ht="17" x14ac:dyDescent="0.2">
      <c r="A23" s="7"/>
      <c r="B23" s="118" t="s">
        <v>214</v>
      </c>
      <c r="C23" s="121">
        <v>1000</v>
      </c>
    </row>
    <row r="24" spans="1:3" ht="34" customHeight="1" x14ac:dyDescent="0.2">
      <c r="A24" s="7"/>
      <c r="B24" s="118" t="s">
        <v>339</v>
      </c>
      <c r="C24" s="121">
        <v>1000</v>
      </c>
    </row>
    <row r="25" spans="1:3" ht="17" x14ac:dyDescent="0.2">
      <c r="A25" s="7"/>
      <c r="B25" s="118" t="s">
        <v>340</v>
      </c>
      <c r="C25" s="121">
        <v>1000</v>
      </c>
    </row>
    <row r="26" spans="1:3" ht="28" customHeight="1" x14ac:dyDescent="0.2">
      <c r="A26" s="7"/>
      <c r="B26" s="118" t="s">
        <v>341</v>
      </c>
      <c r="C26" s="121">
        <v>2210</v>
      </c>
    </row>
    <row r="27" spans="1:3" ht="25" customHeight="1" x14ac:dyDescent="0.2">
      <c r="A27" s="7"/>
      <c r="B27" s="118" t="s">
        <v>64</v>
      </c>
      <c r="C27" s="121">
        <v>1000</v>
      </c>
    </row>
    <row r="28" spans="1:3" ht="17" x14ac:dyDescent="0.2">
      <c r="A28" s="7"/>
      <c r="B28" s="118" t="s">
        <v>342</v>
      </c>
      <c r="C28" s="121">
        <v>1480</v>
      </c>
    </row>
    <row r="29" spans="1:3" ht="17" x14ac:dyDescent="0.2">
      <c r="A29" s="7"/>
      <c r="B29" s="118" t="s">
        <v>259</v>
      </c>
      <c r="C29" s="121">
        <v>1500</v>
      </c>
    </row>
    <row r="30" spans="1:3" x14ac:dyDescent="0.2">
      <c r="A30" s="7"/>
      <c r="B30" s="108"/>
      <c r="C30" s="111"/>
    </row>
    <row r="31" spans="1:3" ht="17" thickBot="1" x14ac:dyDescent="0.25">
      <c r="A31" s="14"/>
      <c r="B31" s="31" t="s">
        <v>354</v>
      </c>
      <c r="C31" s="98">
        <f>SUM(C17:C29)</f>
        <v>21550</v>
      </c>
    </row>
    <row r="32" spans="1:3" ht="17" thickTop="1" x14ac:dyDescent="0.2">
      <c r="A32" s="7"/>
      <c r="B32" s="7"/>
      <c r="C32" s="99"/>
    </row>
    <row r="33" spans="1:3" x14ac:dyDescent="0.2">
      <c r="A33" s="7"/>
      <c r="B33" s="7" t="s">
        <v>231</v>
      </c>
      <c r="C33" s="100">
        <f>C14</f>
        <v>6233.2999999999993</v>
      </c>
    </row>
    <row r="34" spans="1:3" x14ac:dyDescent="0.2">
      <c r="A34" s="7"/>
      <c r="B34" s="7" t="s">
        <v>355</v>
      </c>
      <c r="C34" s="99">
        <f>C31</f>
        <v>21550</v>
      </c>
    </row>
    <row r="35" spans="1:3" ht="17" thickBot="1" x14ac:dyDescent="0.25">
      <c r="A35" s="14"/>
      <c r="B35" s="31" t="s">
        <v>234</v>
      </c>
      <c r="C35" s="101">
        <f>SUM(C33+C34)</f>
        <v>27783.3</v>
      </c>
    </row>
    <row r="36" spans="1:3" ht="17" thickTop="1" x14ac:dyDescent="0.2">
      <c r="A36" s="7"/>
      <c r="B36" s="7"/>
      <c r="C36" s="96"/>
    </row>
    <row r="37" spans="1:3" x14ac:dyDescent="0.2">
      <c r="A37" s="14" t="s">
        <v>114</v>
      </c>
      <c r="B37" s="7"/>
      <c r="C37" s="96"/>
    </row>
    <row r="38" spans="1:3" x14ac:dyDescent="0.2">
      <c r="A38" s="14"/>
      <c r="B38" s="14" t="s">
        <v>229</v>
      </c>
      <c r="C38" s="96"/>
    </row>
    <row r="39" spans="1:3" ht="19" x14ac:dyDescent="0.25">
      <c r="A39" s="14"/>
      <c r="B39" s="93" t="s">
        <v>299</v>
      </c>
      <c r="C39" s="70">
        <v>1666.66</v>
      </c>
    </row>
    <row r="40" spans="1:3" ht="19" x14ac:dyDescent="0.25">
      <c r="A40" s="14"/>
      <c r="B40" s="93" t="s">
        <v>300</v>
      </c>
      <c r="C40" s="70">
        <v>4667</v>
      </c>
    </row>
    <row r="41" spans="1:3" ht="26" customHeight="1" x14ac:dyDescent="0.25">
      <c r="A41" s="14"/>
      <c r="B41" s="94" t="s">
        <v>301</v>
      </c>
      <c r="C41" s="70">
        <v>4000</v>
      </c>
    </row>
    <row r="42" spans="1:3" ht="20" thickBot="1" x14ac:dyDescent="0.3">
      <c r="A42" s="14"/>
      <c r="B42" s="50" t="s">
        <v>231</v>
      </c>
      <c r="C42" s="102">
        <f>SUM(C39:C41)</f>
        <v>10333.66</v>
      </c>
    </row>
    <row r="43" spans="1:3" ht="20" thickTop="1" x14ac:dyDescent="0.25">
      <c r="A43" s="14"/>
      <c r="B43" s="43"/>
      <c r="C43" s="103"/>
    </row>
    <row r="44" spans="1:3" ht="19" x14ac:dyDescent="0.25">
      <c r="A44" s="14"/>
      <c r="B44" s="45" t="s">
        <v>230</v>
      </c>
      <c r="C44" s="103"/>
    </row>
    <row r="45" spans="1:3" ht="27" customHeight="1" x14ac:dyDescent="0.2">
      <c r="A45" s="14"/>
      <c r="B45" s="119" t="s">
        <v>343</v>
      </c>
      <c r="C45" s="122">
        <v>1000</v>
      </c>
    </row>
    <row r="46" spans="1:3" ht="22" customHeight="1" x14ac:dyDescent="0.2">
      <c r="A46" s="14"/>
      <c r="B46" s="119" t="s">
        <v>344</v>
      </c>
      <c r="C46" s="122">
        <v>1000</v>
      </c>
    </row>
    <row r="47" spans="1:3" ht="18" x14ac:dyDescent="0.2">
      <c r="A47" s="14"/>
      <c r="B47" s="120" t="s">
        <v>345</v>
      </c>
      <c r="C47" s="122">
        <v>500</v>
      </c>
    </row>
    <row r="48" spans="1:3" ht="20" thickBot="1" x14ac:dyDescent="0.3">
      <c r="A48" s="14"/>
      <c r="B48" s="51" t="s">
        <v>224</v>
      </c>
      <c r="C48" s="102">
        <f>SUM(C45:C47)</f>
        <v>2500</v>
      </c>
    </row>
    <row r="49" spans="1:9" ht="20" thickTop="1" x14ac:dyDescent="0.25">
      <c r="A49" s="14"/>
      <c r="B49" s="44"/>
      <c r="C49" s="103"/>
    </row>
    <row r="50" spans="1:9" x14ac:dyDescent="0.2">
      <c r="A50" s="7"/>
      <c r="B50" s="46" t="s">
        <v>231</v>
      </c>
      <c r="C50" s="96">
        <f>C42</f>
        <v>10333.66</v>
      </c>
    </row>
    <row r="51" spans="1:9" x14ac:dyDescent="0.2">
      <c r="A51" s="7"/>
      <c r="B51" s="46" t="s">
        <v>224</v>
      </c>
      <c r="C51" s="96">
        <f>C48</f>
        <v>2500</v>
      </c>
    </row>
    <row r="52" spans="1:9" x14ac:dyDescent="0.2">
      <c r="A52" s="7"/>
      <c r="B52" s="46"/>
      <c r="C52" s="96"/>
    </row>
    <row r="53" spans="1:9" ht="17" thickBot="1" x14ac:dyDescent="0.25">
      <c r="A53" s="14"/>
      <c r="B53" s="47" t="s">
        <v>233</v>
      </c>
      <c r="C53" s="101">
        <f>SUM(C50:C51)</f>
        <v>12833.66</v>
      </c>
    </row>
    <row r="54" spans="1:9" ht="17" thickTop="1" x14ac:dyDescent="0.2">
      <c r="A54" s="7"/>
      <c r="B54" s="3"/>
      <c r="C54" s="99"/>
    </row>
    <row r="55" spans="1:9" x14ac:dyDescent="0.2">
      <c r="A55" s="7"/>
      <c r="B55" s="7"/>
      <c r="C55" s="96"/>
    </row>
    <row r="56" spans="1:9" x14ac:dyDescent="0.2">
      <c r="A56" s="14" t="s">
        <v>9</v>
      </c>
      <c r="B56" s="7"/>
      <c r="C56" s="96"/>
    </row>
    <row r="57" spans="1:9" x14ac:dyDescent="0.2">
      <c r="A57" s="14"/>
      <c r="B57" s="14" t="s">
        <v>235</v>
      </c>
      <c r="C57" s="96"/>
    </row>
    <row r="58" spans="1:9" x14ac:dyDescent="0.2">
      <c r="A58" s="14"/>
      <c r="B58" s="53"/>
      <c r="C58" s="104"/>
      <c r="I58" s="2"/>
    </row>
    <row r="59" spans="1:9" ht="25" customHeight="1" x14ac:dyDescent="0.2">
      <c r="A59" s="14"/>
      <c r="B59" s="53" t="s">
        <v>68</v>
      </c>
      <c r="C59" s="104">
        <v>1333</v>
      </c>
      <c r="F59" s="112"/>
      <c r="I59" s="2"/>
    </row>
    <row r="60" spans="1:9" ht="18" customHeight="1" x14ac:dyDescent="0.2">
      <c r="A60" s="14"/>
      <c r="B60" s="53" t="s">
        <v>346</v>
      </c>
      <c r="C60" s="104">
        <v>2667</v>
      </c>
      <c r="F60" s="112"/>
      <c r="I60" s="2"/>
    </row>
    <row r="61" spans="1:9" ht="17" x14ac:dyDescent="0.2">
      <c r="A61" s="1"/>
      <c r="B61" s="52" t="s">
        <v>72</v>
      </c>
      <c r="C61" s="104">
        <v>2000</v>
      </c>
      <c r="I61" s="2"/>
    </row>
    <row r="62" spans="1:9" ht="17" x14ac:dyDescent="0.2">
      <c r="A62" s="1"/>
      <c r="B62" s="52" t="s">
        <v>347</v>
      </c>
      <c r="C62" s="104">
        <v>5334</v>
      </c>
      <c r="I62" s="2"/>
    </row>
    <row r="63" spans="1:9" ht="22" customHeight="1" x14ac:dyDescent="0.2">
      <c r="A63" s="1"/>
      <c r="B63" s="53" t="s">
        <v>70</v>
      </c>
      <c r="C63" s="104">
        <v>2000</v>
      </c>
      <c r="F63" s="112"/>
      <c r="I63" s="2"/>
    </row>
    <row r="64" spans="1:9" ht="17" x14ac:dyDescent="0.2">
      <c r="A64" s="1"/>
      <c r="B64" s="52" t="s">
        <v>71</v>
      </c>
      <c r="C64" s="104">
        <v>2000</v>
      </c>
      <c r="F64" s="1"/>
      <c r="I64" s="2"/>
    </row>
    <row r="65" spans="1:9" x14ac:dyDescent="0.2">
      <c r="I65" s="113"/>
    </row>
    <row r="66" spans="1:9" ht="17" thickBot="1" x14ac:dyDescent="0.25">
      <c r="A66" s="14"/>
      <c r="B66" s="32" t="s">
        <v>73</v>
      </c>
      <c r="C66" s="105">
        <f>SUM(C58:C64)</f>
        <v>15334</v>
      </c>
    </row>
    <row r="67" spans="1:9" ht="17" thickTop="1" x14ac:dyDescent="0.2">
      <c r="A67" s="7"/>
      <c r="B67" s="7"/>
      <c r="C67" s="96"/>
    </row>
    <row r="68" spans="1:9" x14ac:dyDescent="0.2">
      <c r="A68" s="7"/>
      <c r="B68" s="7"/>
      <c r="C68" s="96"/>
    </row>
    <row r="69" spans="1:9" x14ac:dyDescent="0.2">
      <c r="A69" s="7"/>
      <c r="B69" s="14" t="s">
        <v>240</v>
      </c>
      <c r="C69" s="96"/>
    </row>
    <row r="70" spans="1:9" x14ac:dyDescent="0.2">
      <c r="A70" s="7"/>
      <c r="B70" s="114" t="s">
        <v>348</v>
      </c>
      <c r="C70" s="2">
        <v>1000</v>
      </c>
    </row>
    <row r="71" spans="1:9" x14ac:dyDescent="0.2">
      <c r="A71" s="7"/>
      <c r="B71" s="114" t="s">
        <v>349</v>
      </c>
      <c r="C71" s="2">
        <v>1000</v>
      </c>
    </row>
    <row r="72" spans="1:9" x14ac:dyDescent="0.2">
      <c r="A72" s="7"/>
      <c r="B72" s="114" t="s">
        <v>44</v>
      </c>
      <c r="C72" s="2">
        <v>1000</v>
      </c>
    </row>
    <row r="73" spans="1:9" x14ac:dyDescent="0.2">
      <c r="A73" s="7"/>
      <c r="B73" s="114" t="s">
        <v>350</v>
      </c>
      <c r="C73" s="2">
        <v>1000</v>
      </c>
    </row>
    <row r="74" spans="1:9" x14ac:dyDescent="0.2">
      <c r="A74" s="7"/>
      <c r="B74" s="114" t="s">
        <v>250</v>
      </c>
      <c r="C74" s="2">
        <v>1000</v>
      </c>
    </row>
    <row r="75" spans="1:9" x14ac:dyDescent="0.2">
      <c r="A75" s="7"/>
      <c r="B75" s="114" t="s">
        <v>351</v>
      </c>
      <c r="C75" s="2">
        <v>1000</v>
      </c>
    </row>
    <row r="76" spans="1:9" x14ac:dyDescent="0.2">
      <c r="A76" s="7"/>
      <c r="B76" s="125" t="s">
        <v>352</v>
      </c>
      <c r="C76" s="2">
        <v>1000</v>
      </c>
    </row>
    <row r="77" spans="1:9" x14ac:dyDescent="0.2">
      <c r="A77" s="7"/>
      <c r="B77" s="114"/>
      <c r="C77" s="123"/>
    </row>
    <row r="78" spans="1:9" ht="17" thickBot="1" x14ac:dyDescent="0.25">
      <c r="A78" s="14"/>
      <c r="B78" s="31" t="s">
        <v>328</v>
      </c>
      <c r="C78" s="106">
        <f>SUM(C70:C77)</f>
        <v>7000</v>
      </c>
    </row>
    <row r="79" spans="1:9" ht="17" thickTop="1" x14ac:dyDescent="0.2">
      <c r="A79" s="7"/>
      <c r="B79" s="1"/>
      <c r="C79" s="104"/>
    </row>
    <row r="80" spans="1:9" x14ac:dyDescent="0.2">
      <c r="A80" s="7"/>
      <c r="B80" s="1"/>
      <c r="C80" s="104"/>
    </row>
    <row r="81" spans="1:3" x14ac:dyDescent="0.2">
      <c r="A81" s="7"/>
      <c r="B81" s="54" t="s">
        <v>325</v>
      </c>
      <c r="C81" s="107">
        <f>C78</f>
        <v>7000</v>
      </c>
    </row>
    <row r="82" spans="1:3" x14ac:dyDescent="0.2">
      <c r="A82" s="14"/>
      <c r="B82" s="14" t="s">
        <v>91</v>
      </c>
      <c r="C82" s="95">
        <f>C66</f>
        <v>15334</v>
      </c>
    </row>
    <row r="83" spans="1:3" ht="17" thickBot="1" x14ac:dyDescent="0.25">
      <c r="A83" s="14"/>
      <c r="B83" s="31" t="s">
        <v>92</v>
      </c>
      <c r="C83" s="101">
        <f>SUM(C81:C82)</f>
        <v>22334</v>
      </c>
    </row>
    <row r="84" spans="1:3" ht="17" thickTop="1" x14ac:dyDescent="0.2">
      <c r="A84" s="7"/>
      <c r="B84" s="7"/>
      <c r="C84" s="96"/>
    </row>
    <row r="85" spans="1:3" ht="17" thickBot="1" x14ac:dyDescent="0.25">
      <c r="A85" s="7"/>
      <c r="B85" s="7"/>
      <c r="C85" s="96"/>
    </row>
    <row r="86" spans="1:3" ht="35" customHeight="1" x14ac:dyDescent="0.2">
      <c r="A86" s="7"/>
      <c r="B86" s="116" t="s">
        <v>353</v>
      </c>
      <c r="C86" s="158">
        <f>SUM(C83+C53+C35)</f>
        <v>62950.960000000006</v>
      </c>
    </row>
    <row r="87" spans="1:3" ht="37" customHeight="1" thickBot="1" x14ac:dyDescent="0.25">
      <c r="A87" s="7"/>
      <c r="B87" s="117" t="s">
        <v>331</v>
      </c>
      <c r="C87" s="159"/>
    </row>
  </sheetData>
  <mergeCells count="1">
    <mergeCell ref="C86:C8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1BD3-9A7B-3544-AFDD-B1B21A5BFA0E}">
  <dimension ref="A1:H90"/>
  <sheetViews>
    <sheetView workbookViewId="0">
      <selection activeCell="C89" sqref="C89:C90"/>
    </sheetView>
  </sheetViews>
  <sheetFormatPr baseColWidth="10" defaultRowHeight="16" x14ac:dyDescent="0.2"/>
  <cols>
    <col min="1" max="1" width="10.83203125" style="7"/>
    <col min="2" max="2" width="57.1640625" style="7" bestFit="1" customWidth="1"/>
    <col min="3" max="3" width="14.5" style="96" bestFit="1" customWidth="1"/>
    <col min="4" max="4" width="11.6640625" customWidth="1"/>
  </cols>
  <sheetData>
    <row r="1" spans="1:3" x14ac:dyDescent="0.2">
      <c r="A1" s="14"/>
      <c r="B1" s="14" t="s">
        <v>296</v>
      </c>
      <c r="C1" s="95"/>
    </row>
    <row r="2" spans="1:3" x14ac:dyDescent="0.2">
      <c r="A2" s="14"/>
      <c r="B2" s="14" t="s">
        <v>297</v>
      </c>
      <c r="C2" s="95"/>
    </row>
    <row r="4" spans="1:3" x14ac:dyDescent="0.2">
      <c r="A4" s="14" t="s">
        <v>98</v>
      </c>
    </row>
    <row r="5" spans="1:3" x14ac:dyDescent="0.2">
      <c r="B5" s="14" t="s">
        <v>232</v>
      </c>
    </row>
    <row r="6" spans="1:3" ht="17" x14ac:dyDescent="0.2">
      <c r="B6" s="40" t="s">
        <v>175</v>
      </c>
      <c r="C6" s="97">
        <v>550</v>
      </c>
    </row>
    <row r="7" spans="1:3" ht="17" x14ac:dyDescent="0.2">
      <c r="B7" s="40" t="s">
        <v>176</v>
      </c>
      <c r="C7" s="97">
        <v>550</v>
      </c>
    </row>
    <row r="8" spans="1:3" ht="17" x14ac:dyDescent="0.2">
      <c r="B8" s="40" t="s">
        <v>108</v>
      </c>
      <c r="C8" s="97">
        <v>916.66</v>
      </c>
    </row>
    <row r="9" spans="1:3" ht="17" x14ac:dyDescent="0.2">
      <c r="B9" s="40" t="s">
        <v>11</v>
      </c>
      <c r="C9" s="97">
        <v>916.66</v>
      </c>
    </row>
    <row r="10" spans="1:3" ht="17" x14ac:dyDescent="0.2">
      <c r="B10" s="40" t="s">
        <v>206</v>
      </c>
      <c r="C10" s="97">
        <v>916.66</v>
      </c>
    </row>
    <row r="11" spans="1:3" ht="17" x14ac:dyDescent="0.2">
      <c r="B11" s="40" t="s">
        <v>207</v>
      </c>
      <c r="C11" s="97">
        <v>550</v>
      </c>
    </row>
    <row r="12" spans="1:3" ht="17" x14ac:dyDescent="0.2">
      <c r="B12" s="40" t="s">
        <v>51</v>
      </c>
      <c r="C12" s="97">
        <v>916.66</v>
      </c>
    </row>
    <row r="13" spans="1:3" ht="17" x14ac:dyDescent="0.2">
      <c r="B13" s="40" t="s">
        <v>242</v>
      </c>
      <c r="C13" s="97">
        <v>916.66</v>
      </c>
    </row>
    <row r="14" spans="1:3" ht="17" thickBot="1" x14ac:dyDescent="0.25">
      <c r="A14" s="14"/>
      <c r="B14" s="41" t="s">
        <v>222</v>
      </c>
      <c r="C14" s="98">
        <f>SUM(C6:C13)</f>
        <v>6233.2999999999993</v>
      </c>
    </row>
    <row r="15" spans="1:3" ht="17" thickTop="1" x14ac:dyDescent="0.2">
      <c r="B15" s="1"/>
      <c r="C15" s="99"/>
    </row>
    <row r="16" spans="1:3" x14ac:dyDescent="0.2">
      <c r="B16" s="14" t="s">
        <v>225</v>
      </c>
      <c r="C16" s="99"/>
    </row>
    <row r="17" spans="1:4" x14ac:dyDescent="0.2">
      <c r="B17" s="108" t="s">
        <v>306</v>
      </c>
      <c r="C17" s="109">
        <v>1000</v>
      </c>
    </row>
    <row r="18" spans="1:4" x14ac:dyDescent="0.2">
      <c r="B18" s="108" t="s">
        <v>307</v>
      </c>
      <c r="C18" s="109">
        <v>750</v>
      </c>
    </row>
    <row r="19" spans="1:4" x14ac:dyDescent="0.2">
      <c r="B19" s="108" t="s">
        <v>308</v>
      </c>
      <c r="C19" s="109">
        <v>1000</v>
      </c>
    </row>
    <row r="20" spans="1:4" x14ac:dyDescent="0.2">
      <c r="B20" s="108" t="s">
        <v>148</v>
      </c>
      <c r="C20" s="109">
        <v>2000</v>
      </c>
    </row>
    <row r="21" spans="1:4" x14ac:dyDescent="0.2">
      <c r="B21" s="108" t="s">
        <v>315</v>
      </c>
      <c r="C21" s="110">
        <v>1000</v>
      </c>
      <c r="D21" t="s">
        <v>324</v>
      </c>
    </row>
    <row r="22" spans="1:4" x14ac:dyDescent="0.2">
      <c r="B22" s="108" t="s">
        <v>309</v>
      </c>
      <c r="C22" s="109">
        <v>1875</v>
      </c>
    </row>
    <row r="23" spans="1:4" x14ac:dyDescent="0.2">
      <c r="B23" s="108" t="s">
        <v>314</v>
      </c>
      <c r="C23" s="111">
        <v>2000</v>
      </c>
    </row>
    <row r="24" spans="1:4" x14ac:dyDescent="0.2">
      <c r="B24" s="108" t="s">
        <v>310</v>
      </c>
      <c r="C24" s="109">
        <v>2000</v>
      </c>
    </row>
    <row r="25" spans="1:4" x14ac:dyDescent="0.2">
      <c r="B25" s="108" t="s">
        <v>311</v>
      </c>
      <c r="C25" s="110">
        <v>800</v>
      </c>
    </row>
    <row r="26" spans="1:4" x14ac:dyDescent="0.2">
      <c r="B26" s="108" t="s">
        <v>220</v>
      </c>
      <c r="C26" s="110">
        <v>1450</v>
      </c>
      <c r="D26" t="s">
        <v>324</v>
      </c>
    </row>
    <row r="27" spans="1:4" x14ac:dyDescent="0.2">
      <c r="B27" s="108" t="s">
        <v>312</v>
      </c>
      <c r="C27" s="111">
        <v>1000</v>
      </c>
    </row>
    <row r="28" spans="1:4" x14ac:dyDescent="0.2">
      <c r="B28" s="108" t="s">
        <v>313</v>
      </c>
      <c r="C28" s="111">
        <v>1600</v>
      </c>
    </row>
    <row r="29" spans="1:4" ht="17" thickBot="1" x14ac:dyDescent="0.25">
      <c r="A29" s="14"/>
      <c r="B29" s="31" t="s">
        <v>329</v>
      </c>
      <c r="C29" s="98">
        <f>SUM(C17:C28)</f>
        <v>16475</v>
      </c>
    </row>
    <row r="30" spans="1:4" ht="17" thickTop="1" x14ac:dyDescent="0.2">
      <c r="C30" s="99"/>
    </row>
    <row r="31" spans="1:4" x14ac:dyDescent="0.2">
      <c r="B31" s="7" t="s">
        <v>231</v>
      </c>
      <c r="C31" s="100">
        <f>C14</f>
        <v>6233.2999999999993</v>
      </c>
    </row>
    <row r="32" spans="1:4" x14ac:dyDescent="0.2">
      <c r="B32" s="7" t="s">
        <v>330</v>
      </c>
      <c r="C32" s="99">
        <f>C29</f>
        <v>16475</v>
      </c>
    </row>
    <row r="33" spans="1:4" ht="17" thickBot="1" x14ac:dyDescent="0.25">
      <c r="A33" s="14"/>
      <c r="B33" s="31" t="s">
        <v>234</v>
      </c>
      <c r="C33" s="101">
        <f>SUM(C31+C32)</f>
        <v>22708.3</v>
      </c>
    </row>
    <row r="34" spans="1:4" ht="17" thickTop="1" x14ac:dyDescent="0.2"/>
    <row r="35" spans="1:4" x14ac:dyDescent="0.2">
      <c r="A35" s="14" t="s">
        <v>114</v>
      </c>
    </row>
    <row r="36" spans="1:4" x14ac:dyDescent="0.2">
      <c r="A36" s="14"/>
      <c r="B36" s="14" t="s">
        <v>229</v>
      </c>
    </row>
    <row r="37" spans="1:4" ht="19" x14ac:dyDescent="0.25">
      <c r="A37" s="14"/>
      <c r="B37" s="93" t="s">
        <v>299</v>
      </c>
      <c r="C37" s="70">
        <v>1666.66</v>
      </c>
    </row>
    <row r="38" spans="1:4" ht="19" x14ac:dyDescent="0.25">
      <c r="A38" s="14"/>
      <c r="B38" s="93" t="s">
        <v>300</v>
      </c>
      <c r="C38" s="70">
        <v>4667</v>
      </c>
    </row>
    <row r="39" spans="1:4" ht="20" x14ac:dyDescent="0.25">
      <c r="A39" s="14"/>
      <c r="B39" s="94" t="s">
        <v>301</v>
      </c>
      <c r="C39" s="70">
        <v>4000</v>
      </c>
    </row>
    <row r="40" spans="1:4" ht="20" thickBot="1" x14ac:dyDescent="0.3">
      <c r="A40" s="14"/>
      <c r="B40" s="50" t="s">
        <v>231</v>
      </c>
      <c r="C40" s="102">
        <f>SUM(C37:C39)</f>
        <v>10333.66</v>
      </c>
    </row>
    <row r="41" spans="1:4" ht="20" thickTop="1" x14ac:dyDescent="0.25">
      <c r="A41" s="14"/>
      <c r="B41" s="43"/>
      <c r="C41" s="103"/>
    </row>
    <row r="42" spans="1:4" ht="19" x14ac:dyDescent="0.25">
      <c r="A42" s="14"/>
      <c r="B42" s="45" t="s">
        <v>230</v>
      </c>
      <c r="C42" s="103"/>
    </row>
    <row r="43" spans="1:4" ht="20" x14ac:dyDescent="0.25">
      <c r="A43" s="14"/>
      <c r="B43" s="94" t="s">
        <v>302</v>
      </c>
      <c r="C43" s="70">
        <v>1500</v>
      </c>
    </row>
    <row r="44" spans="1:4" ht="20" x14ac:dyDescent="0.25">
      <c r="A44" s="14"/>
      <c r="B44" s="94" t="s">
        <v>303</v>
      </c>
      <c r="C44" s="70">
        <v>1500</v>
      </c>
    </row>
    <row r="45" spans="1:4" ht="19" x14ac:dyDescent="0.25">
      <c r="A45" s="14"/>
      <c r="B45" s="43" t="s">
        <v>304</v>
      </c>
      <c r="C45" s="70">
        <v>2000</v>
      </c>
      <c r="D45" s="43" t="s">
        <v>305</v>
      </c>
    </row>
    <row r="46" spans="1:4" ht="20" thickBot="1" x14ac:dyDescent="0.3">
      <c r="A46" s="14"/>
      <c r="B46" s="51" t="s">
        <v>224</v>
      </c>
      <c r="C46" s="102">
        <f>SUM(C43:C45)</f>
        <v>5000</v>
      </c>
    </row>
    <row r="47" spans="1:4" ht="20" thickTop="1" x14ac:dyDescent="0.25">
      <c r="A47" s="14"/>
      <c r="B47" s="44"/>
      <c r="C47" s="103"/>
    </row>
    <row r="48" spans="1:4" x14ac:dyDescent="0.2">
      <c r="B48" s="46" t="s">
        <v>231</v>
      </c>
      <c r="C48" s="96">
        <f>C40</f>
        <v>10333.66</v>
      </c>
    </row>
    <row r="49" spans="1:8" x14ac:dyDescent="0.2">
      <c r="B49" s="46" t="s">
        <v>224</v>
      </c>
      <c r="C49" s="96">
        <f>C46</f>
        <v>5000</v>
      </c>
    </row>
    <row r="50" spans="1:8" x14ac:dyDescent="0.2">
      <c r="B50" s="46"/>
    </row>
    <row r="51" spans="1:8" ht="17" thickBot="1" x14ac:dyDescent="0.25">
      <c r="A51" s="14"/>
      <c r="B51" s="47" t="s">
        <v>233</v>
      </c>
      <c r="C51" s="101">
        <f>SUM(C48:C49)</f>
        <v>15333.66</v>
      </c>
    </row>
    <row r="52" spans="1:8" ht="17" thickTop="1" x14ac:dyDescent="0.2">
      <c r="B52" s="3"/>
      <c r="C52" s="99"/>
    </row>
    <row r="54" spans="1:8" x14ac:dyDescent="0.2">
      <c r="A54" s="14" t="s">
        <v>9</v>
      </c>
    </row>
    <row r="55" spans="1:8" x14ac:dyDescent="0.2">
      <c r="A55" s="14"/>
      <c r="B55" s="14" t="s">
        <v>235</v>
      </c>
    </row>
    <row r="56" spans="1:8" x14ac:dyDescent="0.2">
      <c r="A56" s="14"/>
      <c r="B56" s="53"/>
      <c r="C56" s="104"/>
      <c r="E56" s="112"/>
      <c r="H56" s="2"/>
    </row>
    <row r="57" spans="1:8" ht="17" x14ac:dyDescent="0.2">
      <c r="A57" s="14"/>
      <c r="B57" s="53" t="s">
        <v>68</v>
      </c>
      <c r="C57" s="104">
        <v>1333</v>
      </c>
      <c r="E57" s="112"/>
      <c r="H57" s="2"/>
    </row>
    <row r="58" spans="1:8" ht="17" x14ac:dyDescent="0.2">
      <c r="A58" s="14"/>
      <c r="B58" s="53" t="s">
        <v>69</v>
      </c>
      <c r="C58" s="104">
        <v>2667</v>
      </c>
      <c r="E58" s="112"/>
      <c r="H58" s="2"/>
    </row>
    <row r="59" spans="1:8" ht="17" x14ac:dyDescent="0.2">
      <c r="A59" s="1"/>
      <c r="B59" s="53" t="s">
        <v>70</v>
      </c>
      <c r="C59" s="104">
        <v>2000</v>
      </c>
      <c r="E59" s="1"/>
      <c r="H59" s="2"/>
    </row>
    <row r="60" spans="1:8" ht="17" x14ac:dyDescent="0.2">
      <c r="A60" s="1"/>
      <c r="B60" s="52" t="s">
        <v>71</v>
      </c>
      <c r="C60" s="104">
        <v>2000</v>
      </c>
      <c r="E60" s="1"/>
      <c r="H60" s="2"/>
    </row>
    <row r="61" spans="1:8" ht="17" x14ac:dyDescent="0.2">
      <c r="A61" s="1"/>
      <c r="B61" s="52" t="s">
        <v>72</v>
      </c>
      <c r="C61" s="104">
        <v>2000</v>
      </c>
    </row>
    <row r="62" spans="1:8" ht="17" thickBot="1" x14ac:dyDescent="0.25">
      <c r="A62" s="14"/>
      <c r="B62" s="32" t="s">
        <v>73</v>
      </c>
      <c r="C62" s="105">
        <f>SUM(C56:C61)</f>
        <v>10000</v>
      </c>
    </row>
    <row r="63" spans="1:8" ht="17" thickTop="1" x14ac:dyDescent="0.2">
      <c r="E63" s="114"/>
      <c r="H63" s="115"/>
    </row>
    <row r="64" spans="1:8" x14ac:dyDescent="0.2">
      <c r="E64" s="114"/>
      <c r="H64" s="115"/>
    </row>
    <row r="65" spans="1:8" x14ac:dyDescent="0.2">
      <c r="B65" s="14" t="s">
        <v>240</v>
      </c>
      <c r="E65" s="114"/>
      <c r="H65" s="115"/>
    </row>
    <row r="66" spans="1:8" x14ac:dyDescent="0.2">
      <c r="B66" s="114" t="s">
        <v>77</v>
      </c>
      <c r="C66" s="115">
        <v>1000</v>
      </c>
      <c r="H66" s="115"/>
    </row>
    <row r="67" spans="1:8" x14ac:dyDescent="0.2">
      <c r="B67" s="114" t="s">
        <v>316</v>
      </c>
      <c r="C67" s="115">
        <v>1000</v>
      </c>
      <c r="E67" s="114"/>
      <c r="H67" s="115"/>
    </row>
    <row r="68" spans="1:8" x14ac:dyDescent="0.2">
      <c r="B68" s="114" t="s">
        <v>326</v>
      </c>
      <c r="C68" s="115">
        <v>2500</v>
      </c>
      <c r="D68" t="s">
        <v>324</v>
      </c>
      <c r="E68" s="114"/>
      <c r="H68" s="115"/>
    </row>
    <row r="69" spans="1:8" x14ac:dyDescent="0.2">
      <c r="B69" s="114" t="s">
        <v>317</v>
      </c>
      <c r="C69" s="115">
        <v>1000</v>
      </c>
      <c r="E69" s="114"/>
      <c r="H69" s="115"/>
    </row>
    <row r="70" spans="1:8" x14ac:dyDescent="0.2">
      <c r="B70" s="114" t="s">
        <v>318</v>
      </c>
      <c r="C70" s="115">
        <v>1000</v>
      </c>
      <c r="E70" s="114"/>
      <c r="H70" s="115"/>
    </row>
    <row r="71" spans="1:8" x14ac:dyDescent="0.2">
      <c r="B71" s="114" t="s">
        <v>319</v>
      </c>
      <c r="C71" s="115">
        <v>1000</v>
      </c>
      <c r="E71" s="114"/>
      <c r="H71" s="115"/>
    </row>
    <row r="72" spans="1:8" x14ac:dyDescent="0.2">
      <c r="B72" s="114" t="s">
        <v>320</v>
      </c>
      <c r="C72" s="115">
        <v>1000</v>
      </c>
      <c r="H72" s="115"/>
    </row>
    <row r="73" spans="1:8" x14ac:dyDescent="0.2">
      <c r="B73" s="114" t="s">
        <v>321</v>
      </c>
      <c r="C73" s="115">
        <v>1000</v>
      </c>
      <c r="E73" s="114"/>
      <c r="H73" s="115"/>
    </row>
    <row r="74" spans="1:8" x14ac:dyDescent="0.2">
      <c r="B74" s="114" t="s">
        <v>6</v>
      </c>
      <c r="C74" s="115">
        <v>1000</v>
      </c>
      <c r="E74" s="114"/>
      <c r="H74" s="115"/>
    </row>
    <row r="75" spans="1:8" x14ac:dyDescent="0.2">
      <c r="B75" s="114" t="s">
        <v>322</v>
      </c>
      <c r="C75" s="115">
        <v>1000</v>
      </c>
      <c r="H75" s="115"/>
    </row>
    <row r="76" spans="1:8" x14ac:dyDescent="0.2">
      <c r="B76" s="114" t="s">
        <v>323</v>
      </c>
      <c r="C76" s="115">
        <v>1000</v>
      </c>
      <c r="E76" s="114"/>
      <c r="H76" s="115"/>
    </row>
    <row r="77" spans="1:8" x14ac:dyDescent="0.2">
      <c r="B77" t="s">
        <v>327</v>
      </c>
      <c r="C77" s="115">
        <v>2000</v>
      </c>
      <c r="D77" t="s">
        <v>324</v>
      </c>
      <c r="E77" s="114"/>
    </row>
    <row r="78" spans="1:8" x14ac:dyDescent="0.2">
      <c r="B78" s="114" t="s">
        <v>5</v>
      </c>
      <c r="C78" s="115">
        <v>1000</v>
      </c>
      <c r="E78" s="114"/>
      <c r="H78" s="115"/>
    </row>
    <row r="79" spans="1:8" ht="17" thickBot="1" x14ac:dyDescent="0.25">
      <c r="A79" s="14"/>
      <c r="B79" s="31" t="s">
        <v>328</v>
      </c>
      <c r="C79" s="106">
        <f>SUM(C66:C78)</f>
        <v>15500</v>
      </c>
      <c r="E79" s="114"/>
    </row>
    <row r="80" spans="1:8" ht="17" thickTop="1" x14ac:dyDescent="0.2">
      <c r="B80" s="1"/>
      <c r="C80" s="104"/>
      <c r="E80" s="114"/>
    </row>
    <row r="81" spans="1:8" x14ac:dyDescent="0.2">
      <c r="B81" s="1"/>
      <c r="C81" s="104"/>
      <c r="E81" s="114"/>
    </row>
    <row r="82" spans="1:8" x14ac:dyDescent="0.2">
      <c r="B82" s="54" t="s">
        <v>325</v>
      </c>
      <c r="C82" s="107">
        <f>C79</f>
        <v>15500</v>
      </c>
      <c r="E82" s="114"/>
    </row>
    <row r="83" spans="1:8" x14ac:dyDescent="0.2">
      <c r="A83" s="14"/>
      <c r="B83" s="14" t="s">
        <v>91</v>
      </c>
      <c r="C83" s="95">
        <f>C62</f>
        <v>10000</v>
      </c>
      <c r="E83" s="114"/>
    </row>
    <row r="84" spans="1:8" ht="17" thickBot="1" x14ac:dyDescent="0.25">
      <c r="A84" s="14"/>
      <c r="B84" s="31" t="s">
        <v>92</v>
      </c>
      <c r="C84" s="101">
        <f>SUM(C82:C83)</f>
        <v>25500</v>
      </c>
      <c r="E84" s="114"/>
    </row>
    <row r="85" spans="1:8" ht="17" thickTop="1" x14ac:dyDescent="0.2">
      <c r="E85" s="114"/>
    </row>
    <row r="86" spans="1:8" x14ac:dyDescent="0.2">
      <c r="E86" s="115"/>
      <c r="H86" s="113"/>
    </row>
    <row r="87" spans="1:8" x14ac:dyDescent="0.2">
      <c r="E87" s="115"/>
    </row>
    <row r="88" spans="1:8" ht="17" thickBot="1" x14ac:dyDescent="0.25">
      <c r="E88" s="115"/>
    </row>
    <row r="89" spans="1:8" ht="18" x14ac:dyDescent="0.2">
      <c r="B89" s="116" t="s">
        <v>298</v>
      </c>
      <c r="C89" s="158">
        <f>SUM(C84+C51+C33)</f>
        <v>63541.960000000006</v>
      </c>
      <c r="E89" s="115"/>
    </row>
    <row r="90" spans="1:8" ht="37" thickBot="1" x14ac:dyDescent="0.25">
      <c r="B90" s="117" t="s">
        <v>331</v>
      </c>
      <c r="C90" s="159"/>
    </row>
  </sheetData>
  <mergeCells count="1">
    <mergeCell ref="C89:C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4AA3-61D1-3948-88A1-54A372B10C86}">
  <dimension ref="A1:C88"/>
  <sheetViews>
    <sheetView topLeftCell="A18" workbookViewId="0">
      <selection activeCell="D83" sqref="D83"/>
    </sheetView>
  </sheetViews>
  <sheetFormatPr baseColWidth="10" defaultRowHeight="16" x14ac:dyDescent="0.2"/>
  <cols>
    <col min="1" max="1" width="10.83203125" style="7"/>
    <col min="2" max="2" width="57.1640625" style="7" bestFit="1" customWidth="1"/>
    <col min="3" max="3" width="13.5" style="77" bestFit="1" customWidth="1"/>
  </cols>
  <sheetData>
    <row r="1" spans="1:3" x14ac:dyDescent="0.2">
      <c r="A1" s="14"/>
      <c r="B1" s="14" t="s">
        <v>273</v>
      </c>
      <c r="C1" s="76"/>
    </row>
    <row r="2" spans="1:3" x14ac:dyDescent="0.2">
      <c r="A2" s="14"/>
      <c r="B2" s="14" t="s">
        <v>274</v>
      </c>
      <c r="C2" s="76"/>
    </row>
    <row r="4" spans="1:3" x14ac:dyDescent="0.2">
      <c r="A4" s="14" t="s">
        <v>98</v>
      </c>
    </row>
    <row r="5" spans="1:3" x14ac:dyDescent="0.2">
      <c r="B5" s="14" t="s">
        <v>232</v>
      </c>
    </row>
    <row r="6" spans="1:3" ht="17" x14ac:dyDescent="0.2">
      <c r="B6" s="40" t="s">
        <v>175</v>
      </c>
      <c r="C6" s="78">
        <v>500</v>
      </c>
    </row>
    <row r="7" spans="1:3" ht="17" x14ac:dyDescent="0.2">
      <c r="B7" s="40" t="s">
        <v>176</v>
      </c>
      <c r="C7" s="78">
        <v>500</v>
      </c>
    </row>
    <row r="8" spans="1:3" ht="17" x14ac:dyDescent="0.2">
      <c r="B8" s="40" t="s">
        <v>108</v>
      </c>
      <c r="C8" s="78">
        <v>833.33</v>
      </c>
    </row>
    <row r="9" spans="1:3" ht="17" x14ac:dyDescent="0.2">
      <c r="B9" s="40" t="s">
        <v>11</v>
      </c>
      <c r="C9" s="78">
        <v>833.33</v>
      </c>
    </row>
    <row r="10" spans="1:3" ht="17" x14ac:dyDescent="0.2">
      <c r="B10" s="40" t="s">
        <v>206</v>
      </c>
      <c r="C10" s="78">
        <v>833.33</v>
      </c>
    </row>
    <row r="11" spans="1:3" ht="17" x14ac:dyDescent="0.2">
      <c r="B11" s="40" t="s">
        <v>207</v>
      </c>
      <c r="C11" s="78">
        <v>500</v>
      </c>
    </row>
    <row r="12" spans="1:3" ht="17" x14ac:dyDescent="0.2">
      <c r="B12" s="40" t="s">
        <v>51</v>
      </c>
      <c r="C12" s="78">
        <v>833.33</v>
      </c>
    </row>
    <row r="13" spans="1:3" ht="17" x14ac:dyDescent="0.2">
      <c r="B13" s="40" t="s">
        <v>242</v>
      </c>
      <c r="C13" s="78">
        <v>833.33</v>
      </c>
    </row>
    <row r="14" spans="1:3" ht="17" thickBot="1" x14ac:dyDescent="0.25">
      <c r="A14" s="14"/>
      <c r="B14" s="41" t="s">
        <v>222</v>
      </c>
      <c r="C14" s="79">
        <f>SUM(C6:C13)</f>
        <v>5666.65</v>
      </c>
    </row>
    <row r="15" spans="1:3" ht="17" thickTop="1" x14ac:dyDescent="0.2">
      <c r="B15" s="1"/>
      <c r="C15" s="80"/>
    </row>
    <row r="16" spans="1:3" x14ac:dyDescent="0.2">
      <c r="B16" s="14" t="s">
        <v>225</v>
      </c>
      <c r="C16" s="80"/>
    </row>
    <row r="17" spans="1:3" ht="17" x14ac:dyDescent="0.2">
      <c r="B17" s="90" t="s">
        <v>275</v>
      </c>
      <c r="C17" s="81">
        <v>1500</v>
      </c>
    </row>
    <row r="18" spans="1:3" ht="17" x14ac:dyDescent="0.2">
      <c r="B18" s="90" t="s">
        <v>276</v>
      </c>
      <c r="C18" s="81">
        <v>2000</v>
      </c>
    </row>
    <row r="19" spans="1:3" x14ac:dyDescent="0.2">
      <c r="B19" s="108" t="s">
        <v>220</v>
      </c>
      <c r="C19" s="128">
        <v>1450</v>
      </c>
    </row>
    <row r="20" spans="1:3" ht="17" x14ac:dyDescent="0.2">
      <c r="B20" s="90" t="s">
        <v>277</v>
      </c>
      <c r="C20" s="81">
        <v>1800</v>
      </c>
    </row>
    <row r="21" spans="1:3" ht="17" x14ac:dyDescent="0.2">
      <c r="B21" s="90" t="s">
        <v>105</v>
      </c>
      <c r="C21" s="81">
        <v>600</v>
      </c>
    </row>
    <row r="22" spans="1:3" ht="17" x14ac:dyDescent="0.2">
      <c r="B22" s="90" t="s">
        <v>278</v>
      </c>
      <c r="C22" s="81">
        <v>1512</v>
      </c>
    </row>
    <row r="23" spans="1:3" ht="17" x14ac:dyDescent="0.2">
      <c r="B23" s="90" t="s">
        <v>281</v>
      </c>
      <c r="C23" s="81">
        <v>1000</v>
      </c>
    </row>
    <row r="24" spans="1:3" ht="17" x14ac:dyDescent="0.2">
      <c r="B24" s="90" t="s">
        <v>279</v>
      </c>
      <c r="C24" s="81">
        <v>2000</v>
      </c>
    </row>
    <row r="25" spans="1:3" ht="17" x14ac:dyDescent="0.2">
      <c r="B25" s="90" t="s">
        <v>133</v>
      </c>
      <c r="C25" s="81">
        <v>1500</v>
      </c>
    </row>
    <row r="26" spans="1:3" ht="17" x14ac:dyDescent="0.2">
      <c r="B26" s="90" t="s">
        <v>280</v>
      </c>
      <c r="C26" s="81">
        <v>1000</v>
      </c>
    </row>
    <row r="27" spans="1:3" ht="17" x14ac:dyDescent="0.2">
      <c r="B27" s="90" t="s">
        <v>282</v>
      </c>
      <c r="C27" s="81">
        <v>1600</v>
      </c>
    </row>
    <row r="28" spans="1:3" ht="17" x14ac:dyDescent="0.2">
      <c r="B28" s="90" t="s">
        <v>283</v>
      </c>
      <c r="C28" s="81">
        <v>650</v>
      </c>
    </row>
    <row r="29" spans="1:3" ht="17" thickBot="1" x14ac:dyDescent="0.25">
      <c r="A29" s="14"/>
      <c r="B29" s="31" t="s">
        <v>223</v>
      </c>
      <c r="C29" s="79">
        <f>SUM(C17:C28)</f>
        <v>16612</v>
      </c>
    </row>
    <row r="30" spans="1:3" ht="17" thickTop="1" x14ac:dyDescent="0.2">
      <c r="C30" s="80"/>
    </row>
    <row r="31" spans="1:3" x14ac:dyDescent="0.2">
      <c r="B31" s="7" t="s">
        <v>231</v>
      </c>
      <c r="C31" s="82">
        <f>C14</f>
        <v>5666.65</v>
      </c>
    </row>
    <row r="32" spans="1:3" x14ac:dyDescent="0.2">
      <c r="B32" s="7" t="s">
        <v>224</v>
      </c>
      <c r="C32" s="80">
        <f>C29</f>
        <v>16612</v>
      </c>
    </row>
    <row r="33" spans="1:3" ht="17" thickBot="1" x14ac:dyDescent="0.25">
      <c r="A33" s="14"/>
      <c r="B33" s="31" t="s">
        <v>234</v>
      </c>
      <c r="C33" s="83">
        <f>SUM(C31+C32)</f>
        <v>22278.65</v>
      </c>
    </row>
    <row r="34" spans="1:3" ht="17" thickTop="1" x14ac:dyDescent="0.2"/>
    <row r="35" spans="1:3" x14ac:dyDescent="0.2">
      <c r="A35" s="14" t="s">
        <v>114</v>
      </c>
    </row>
    <row r="36" spans="1:3" x14ac:dyDescent="0.2">
      <c r="A36" s="14"/>
      <c r="B36" s="14" t="s">
        <v>229</v>
      </c>
    </row>
    <row r="37" spans="1:3" x14ac:dyDescent="0.2">
      <c r="A37" s="14"/>
      <c r="B37" s="7" t="s">
        <v>284</v>
      </c>
      <c r="C37" s="77">
        <v>1667</v>
      </c>
    </row>
    <row r="38" spans="1:3" ht="20" thickBot="1" x14ac:dyDescent="0.3">
      <c r="A38" s="14"/>
      <c r="B38" s="50" t="s">
        <v>231</v>
      </c>
      <c r="C38" s="84">
        <f>C37</f>
        <v>1667</v>
      </c>
    </row>
    <row r="39" spans="1:3" ht="20" thickTop="1" x14ac:dyDescent="0.25">
      <c r="A39" s="14"/>
      <c r="B39" s="43"/>
      <c r="C39" s="85"/>
    </row>
    <row r="40" spans="1:3" ht="19" x14ac:dyDescent="0.25">
      <c r="A40" s="14"/>
      <c r="B40" s="45" t="s">
        <v>230</v>
      </c>
      <c r="C40" s="85"/>
    </row>
    <row r="41" spans="1:3" ht="19" x14ac:dyDescent="0.25">
      <c r="A41" s="14"/>
      <c r="B41" s="69" t="s">
        <v>285</v>
      </c>
      <c r="C41" s="85">
        <v>2000</v>
      </c>
    </row>
    <row r="42" spans="1:3" ht="19" x14ac:dyDescent="0.25">
      <c r="A42" s="14"/>
      <c r="B42" s="69" t="s">
        <v>286</v>
      </c>
      <c r="C42" s="85">
        <v>1000</v>
      </c>
    </row>
    <row r="43" spans="1:3" ht="20" thickBot="1" x14ac:dyDescent="0.3">
      <c r="A43" s="14"/>
      <c r="B43" s="51" t="s">
        <v>224</v>
      </c>
      <c r="C43" s="84">
        <f>C41+C42</f>
        <v>3000</v>
      </c>
    </row>
    <row r="44" spans="1:3" ht="20" thickTop="1" x14ac:dyDescent="0.25">
      <c r="A44" s="14"/>
      <c r="B44" s="44"/>
      <c r="C44" s="85"/>
    </row>
    <row r="45" spans="1:3" x14ac:dyDescent="0.2">
      <c r="B45" s="46" t="s">
        <v>231</v>
      </c>
      <c r="C45" s="77">
        <f>C38</f>
        <v>1667</v>
      </c>
    </row>
    <row r="46" spans="1:3" x14ac:dyDescent="0.2">
      <c r="B46" s="46" t="s">
        <v>224</v>
      </c>
      <c r="C46" s="77">
        <f>C43</f>
        <v>3000</v>
      </c>
    </row>
    <row r="47" spans="1:3" x14ac:dyDescent="0.2">
      <c r="B47" s="46"/>
    </row>
    <row r="48" spans="1:3" ht="17" thickBot="1" x14ac:dyDescent="0.25">
      <c r="A48" s="14"/>
      <c r="B48" s="47" t="s">
        <v>233</v>
      </c>
      <c r="C48" s="83">
        <f>SUM(C45:C46)</f>
        <v>4667</v>
      </c>
    </row>
    <row r="49" spans="1:3" ht="17" thickTop="1" x14ac:dyDescent="0.2">
      <c r="B49" s="3"/>
      <c r="C49" s="80"/>
    </row>
    <row r="51" spans="1:3" x14ac:dyDescent="0.2">
      <c r="A51" s="14" t="s">
        <v>9</v>
      </c>
    </row>
    <row r="52" spans="1:3" x14ac:dyDescent="0.2">
      <c r="A52" s="14"/>
      <c r="B52" s="14" t="s">
        <v>235</v>
      </c>
    </row>
    <row r="53" spans="1:3" ht="17" x14ac:dyDescent="0.2">
      <c r="A53" s="14"/>
      <c r="B53" s="53" t="s">
        <v>67</v>
      </c>
      <c r="C53" s="86">
        <v>2667</v>
      </c>
    </row>
    <row r="54" spans="1:3" ht="17" x14ac:dyDescent="0.2">
      <c r="A54" s="14"/>
      <c r="B54" s="53" t="s">
        <v>68</v>
      </c>
      <c r="C54" s="86">
        <v>1333</v>
      </c>
    </row>
    <row r="55" spans="1:3" ht="17" x14ac:dyDescent="0.2">
      <c r="A55" s="14"/>
      <c r="B55" s="53" t="s">
        <v>69</v>
      </c>
      <c r="C55" s="86">
        <v>2667</v>
      </c>
    </row>
    <row r="56" spans="1:3" ht="17" x14ac:dyDescent="0.2">
      <c r="A56" s="1"/>
      <c r="B56" s="53" t="s">
        <v>70</v>
      </c>
      <c r="C56" s="86">
        <v>2000</v>
      </c>
    </row>
    <row r="57" spans="1:3" ht="17" x14ac:dyDescent="0.2">
      <c r="A57" s="1"/>
      <c r="B57" s="52" t="s">
        <v>71</v>
      </c>
      <c r="C57" s="86">
        <v>2000</v>
      </c>
    </row>
    <row r="58" spans="1:3" ht="17" x14ac:dyDescent="0.2">
      <c r="A58" s="1"/>
      <c r="B58" s="52" t="s">
        <v>72</v>
      </c>
      <c r="C58" s="86">
        <v>2000</v>
      </c>
    </row>
    <row r="59" spans="1:3" ht="17" thickBot="1" x14ac:dyDescent="0.25">
      <c r="A59" s="14"/>
      <c r="B59" s="32" t="s">
        <v>73</v>
      </c>
      <c r="C59" s="87">
        <f>SUM(C53:C58)</f>
        <v>12667</v>
      </c>
    </row>
    <row r="60" spans="1:3" ht="17" thickTop="1" x14ac:dyDescent="0.2"/>
    <row r="62" spans="1:3" x14ac:dyDescent="0.2">
      <c r="B62" s="14" t="s">
        <v>240</v>
      </c>
    </row>
    <row r="63" spans="1:3" ht="17" x14ac:dyDescent="0.2">
      <c r="B63" s="91" t="s">
        <v>287</v>
      </c>
      <c r="C63" s="86">
        <v>1000</v>
      </c>
    </row>
    <row r="64" spans="1:3" ht="17" x14ac:dyDescent="0.2">
      <c r="B64" s="91" t="s">
        <v>81</v>
      </c>
      <c r="C64" s="86">
        <v>1000</v>
      </c>
    </row>
    <row r="65" spans="1:3" ht="17" x14ac:dyDescent="0.2">
      <c r="B65" s="52" t="s">
        <v>288</v>
      </c>
      <c r="C65" s="86">
        <v>1000</v>
      </c>
    </row>
    <row r="66" spans="1:3" ht="17" x14ac:dyDescent="0.2">
      <c r="B66" s="91" t="s">
        <v>289</v>
      </c>
      <c r="C66" s="86">
        <v>1000</v>
      </c>
    </row>
    <row r="67" spans="1:3" ht="17" x14ac:dyDescent="0.2">
      <c r="B67" s="91" t="s">
        <v>79</v>
      </c>
      <c r="C67" s="86">
        <v>1000</v>
      </c>
    </row>
    <row r="68" spans="1:3" ht="17" x14ac:dyDescent="0.2">
      <c r="B68" s="92" t="s">
        <v>2</v>
      </c>
      <c r="C68" s="86">
        <v>1000</v>
      </c>
    </row>
    <row r="69" spans="1:3" ht="17" x14ac:dyDescent="0.2">
      <c r="B69" s="92" t="s">
        <v>290</v>
      </c>
      <c r="C69" s="86">
        <v>1000</v>
      </c>
    </row>
    <row r="70" spans="1:3" ht="17" x14ac:dyDescent="0.2">
      <c r="B70" s="92" t="s">
        <v>291</v>
      </c>
      <c r="C70" s="86">
        <v>1000</v>
      </c>
    </row>
    <row r="71" spans="1:3" ht="17" x14ac:dyDescent="0.2">
      <c r="B71" s="92" t="s">
        <v>292</v>
      </c>
      <c r="C71" s="86">
        <v>1000</v>
      </c>
    </row>
    <row r="72" spans="1:3" ht="17" x14ac:dyDescent="0.2">
      <c r="B72" s="92" t="s">
        <v>293</v>
      </c>
      <c r="C72" s="86">
        <v>1000</v>
      </c>
    </row>
    <row r="73" spans="1:3" ht="17" x14ac:dyDescent="0.2">
      <c r="B73" s="92" t="s">
        <v>78</v>
      </c>
      <c r="C73" s="86">
        <v>1000</v>
      </c>
    </row>
    <row r="74" spans="1:3" ht="17" x14ac:dyDescent="0.2">
      <c r="B74" s="92" t="s">
        <v>294</v>
      </c>
      <c r="C74" s="86">
        <v>1000</v>
      </c>
    </row>
    <row r="75" spans="1:3" x14ac:dyDescent="0.2">
      <c r="B75" s="114" t="s">
        <v>326</v>
      </c>
      <c r="C75" s="115">
        <v>2500</v>
      </c>
    </row>
    <row r="76" spans="1:3" x14ac:dyDescent="0.2">
      <c r="B76" t="s">
        <v>327</v>
      </c>
      <c r="C76" s="115">
        <v>2000</v>
      </c>
    </row>
    <row r="77" spans="1:3" ht="17" thickBot="1" x14ac:dyDescent="0.25">
      <c r="A77" s="14"/>
      <c r="B77" s="31" t="s">
        <v>241</v>
      </c>
      <c r="C77" s="88">
        <f>SUM(C63:C76)</f>
        <v>16500</v>
      </c>
    </row>
    <row r="78" spans="1:3" ht="17" thickTop="1" x14ac:dyDescent="0.2">
      <c r="B78" s="1"/>
      <c r="C78" s="86"/>
    </row>
    <row r="79" spans="1:3" x14ac:dyDescent="0.2">
      <c r="B79" s="1"/>
      <c r="C79" s="86"/>
    </row>
    <row r="80" spans="1:3" x14ac:dyDescent="0.2">
      <c r="B80" s="54" t="s">
        <v>240</v>
      </c>
      <c r="C80" s="89">
        <f>C77</f>
        <v>16500</v>
      </c>
    </row>
    <row r="81" spans="1:3" x14ac:dyDescent="0.2">
      <c r="A81" s="14"/>
      <c r="B81" s="14" t="s">
        <v>91</v>
      </c>
      <c r="C81" s="76">
        <f>C59</f>
        <v>12667</v>
      </c>
    </row>
    <row r="82" spans="1:3" ht="17" thickBot="1" x14ac:dyDescent="0.25">
      <c r="A82" s="14"/>
      <c r="B82" s="31" t="s">
        <v>92</v>
      </c>
      <c r="C82" s="83">
        <f>SUM(C80:C81)</f>
        <v>29167</v>
      </c>
    </row>
    <row r="83" spans="1:3" ht="17" thickTop="1" x14ac:dyDescent="0.2"/>
    <row r="86" spans="1:3" ht="17" thickBot="1" x14ac:dyDescent="0.25"/>
    <row r="87" spans="1:3" ht="17" x14ac:dyDescent="0.2">
      <c r="B87" s="38" t="s">
        <v>295</v>
      </c>
      <c r="C87" s="160">
        <f>C82+C48+C33</f>
        <v>56112.65</v>
      </c>
    </row>
    <row r="88" spans="1:3" ht="18" thickBot="1" x14ac:dyDescent="0.25">
      <c r="B88" s="39" t="s">
        <v>132</v>
      </c>
      <c r="C88" s="161"/>
    </row>
  </sheetData>
  <mergeCells count="1">
    <mergeCell ref="C87:C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65E8-FD3B-AF45-8BA4-3C1C28C751F9}">
  <dimension ref="A1:G87"/>
  <sheetViews>
    <sheetView topLeftCell="A59" zoomScaleNormal="100" workbookViewId="0">
      <selection activeCell="F15" sqref="F15"/>
    </sheetView>
  </sheetViews>
  <sheetFormatPr baseColWidth="10" defaultRowHeight="16" x14ac:dyDescent="0.2"/>
  <cols>
    <col min="1" max="1" width="10.83203125" style="7"/>
    <col min="2" max="2" width="57.1640625" style="7" bestFit="1" customWidth="1"/>
    <col min="3" max="3" width="13.5" style="56" bestFit="1" customWidth="1"/>
    <col min="4" max="16384" width="10.83203125" style="7"/>
  </cols>
  <sheetData>
    <row r="1" spans="1:3" s="14" customFormat="1" x14ac:dyDescent="0.2">
      <c r="B1" s="14" t="s">
        <v>251</v>
      </c>
      <c r="C1" s="55"/>
    </row>
    <row r="2" spans="1:3" s="14" customFormat="1" x14ac:dyDescent="0.2">
      <c r="B2" s="14" t="s">
        <v>252</v>
      </c>
      <c r="C2" s="55"/>
    </row>
    <row r="4" spans="1:3" x14ac:dyDescent="0.2">
      <c r="A4" s="14" t="s">
        <v>98</v>
      </c>
    </row>
    <row r="5" spans="1:3" x14ac:dyDescent="0.2">
      <c r="B5" s="14" t="s">
        <v>232</v>
      </c>
    </row>
    <row r="6" spans="1:3" ht="17" x14ac:dyDescent="0.2">
      <c r="B6" s="40" t="s">
        <v>175</v>
      </c>
      <c r="C6" s="57">
        <v>500</v>
      </c>
    </row>
    <row r="7" spans="1:3" ht="17" x14ac:dyDescent="0.2">
      <c r="B7" s="40" t="s">
        <v>176</v>
      </c>
      <c r="C7" s="57">
        <v>500</v>
      </c>
    </row>
    <row r="8" spans="1:3" ht="17" x14ac:dyDescent="0.2">
      <c r="B8" s="40" t="s">
        <v>108</v>
      </c>
      <c r="C8" s="57">
        <v>833.33</v>
      </c>
    </row>
    <row r="9" spans="1:3" ht="17" x14ac:dyDescent="0.2">
      <c r="B9" s="40" t="s">
        <v>11</v>
      </c>
      <c r="C9" s="57">
        <v>833.33</v>
      </c>
    </row>
    <row r="10" spans="1:3" ht="17" x14ac:dyDescent="0.2">
      <c r="B10" s="40" t="s">
        <v>206</v>
      </c>
      <c r="C10" s="57">
        <v>833.33</v>
      </c>
    </row>
    <row r="11" spans="1:3" ht="17" x14ac:dyDescent="0.2">
      <c r="B11" s="40" t="s">
        <v>207</v>
      </c>
      <c r="C11" s="57">
        <v>500</v>
      </c>
    </row>
    <row r="12" spans="1:3" ht="17" x14ac:dyDescent="0.2">
      <c r="B12" s="40" t="s">
        <v>51</v>
      </c>
      <c r="C12" s="57">
        <v>833.33</v>
      </c>
    </row>
    <row r="13" spans="1:3" ht="17" x14ac:dyDescent="0.2">
      <c r="B13" s="40" t="s">
        <v>242</v>
      </c>
      <c r="C13" s="57">
        <v>833.33</v>
      </c>
    </row>
    <row r="14" spans="1:3" s="14" customFormat="1" ht="17" thickBot="1" x14ac:dyDescent="0.25">
      <c r="B14" s="41" t="s">
        <v>222</v>
      </c>
      <c r="C14" s="58">
        <f>SUM(C6:C13)</f>
        <v>5666.65</v>
      </c>
    </row>
    <row r="15" spans="1:3" ht="17" thickTop="1" x14ac:dyDescent="0.2">
      <c r="B15" s="1"/>
      <c r="C15" s="59"/>
    </row>
    <row r="16" spans="1:3" x14ac:dyDescent="0.2">
      <c r="B16" s="14" t="s">
        <v>225</v>
      </c>
      <c r="C16" s="59"/>
    </row>
    <row r="17" spans="2:7" ht="17" x14ac:dyDescent="0.2">
      <c r="B17" s="40" t="s">
        <v>253</v>
      </c>
      <c r="C17" s="60">
        <v>2000</v>
      </c>
    </row>
    <row r="18" spans="2:7" ht="17" x14ac:dyDescent="0.2">
      <c r="B18" s="40" t="s">
        <v>254</v>
      </c>
      <c r="C18" s="60">
        <v>1000</v>
      </c>
    </row>
    <row r="19" spans="2:7" ht="17" x14ac:dyDescent="0.2">
      <c r="B19" s="40" t="s">
        <v>255</v>
      </c>
      <c r="C19" s="60">
        <v>1000</v>
      </c>
    </row>
    <row r="20" spans="2:7" ht="17" x14ac:dyDescent="0.2">
      <c r="B20" s="40" t="s">
        <v>213</v>
      </c>
      <c r="C20" s="60">
        <v>580</v>
      </c>
    </row>
    <row r="21" spans="2:7" ht="17" x14ac:dyDescent="0.2">
      <c r="B21" s="40" t="s">
        <v>261</v>
      </c>
      <c r="C21" s="60">
        <v>1000</v>
      </c>
    </row>
    <row r="22" spans="2:7" ht="17" x14ac:dyDescent="0.2">
      <c r="B22" s="40" t="s">
        <v>54</v>
      </c>
      <c r="C22" s="60">
        <v>1000</v>
      </c>
    </row>
    <row r="23" spans="2:7" ht="17" x14ac:dyDescent="0.2">
      <c r="B23" s="40" t="s">
        <v>256</v>
      </c>
      <c r="C23" s="60">
        <v>2000</v>
      </c>
      <c r="G23" s="40"/>
    </row>
    <row r="24" spans="2:7" ht="17" x14ac:dyDescent="0.2">
      <c r="B24" s="40" t="s">
        <v>257</v>
      </c>
      <c r="C24" s="60">
        <v>2000</v>
      </c>
      <c r="G24" s="40"/>
    </row>
    <row r="25" spans="2:7" ht="17" x14ac:dyDescent="0.2">
      <c r="B25" s="40" t="s">
        <v>63</v>
      </c>
      <c r="C25" s="60">
        <v>1000</v>
      </c>
      <c r="G25" s="40"/>
    </row>
    <row r="26" spans="2:7" ht="17" x14ac:dyDescent="0.2">
      <c r="B26" s="40" t="s">
        <v>258</v>
      </c>
      <c r="C26" s="60">
        <v>1000</v>
      </c>
      <c r="G26" s="40"/>
    </row>
    <row r="27" spans="2:7" ht="17" x14ac:dyDescent="0.2">
      <c r="B27" s="40" t="s">
        <v>19</v>
      </c>
      <c r="C27" s="60">
        <v>400</v>
      </c>
      <c r="G27" s="40"/>
    </row>
    <row r="28" spans="2:7" ht="17" x14ac:dyDescent="0.2">
      <c r="B28" s="40" t="s">
        <v>64</v>
      </c>
      <c r="C28" s="60">
        <v>1000</v>
      </c>
      <c r="G28" s="40"/>
    </row>
    <row r="29" spans="2:7" ht="17" x14ac:dyDescent="0.2">
      <c r="B29" s="40" t="s">
        <v>260</v>
      </c>
      <c r="C29" s="60">
        <v>1500</v>
      </c>
      <c r="G29" s="40"/>
    </row>
    <row r="30" spans="2:7" ht="17" x14ac:dyDescent="0.2">
      <c r="B30" s="40" t="s">
        <v>259</v>
      </c>
      <c r="C30" s="60">
        <v>1000</v>
      </c>
      <c r="G30" s="40"/>
    </row>
    <row r="31" spans="2:7" s="14" customFormat="1" ht="17" thickBot="1" x14ac:dyDescent="0.25">
      <c r="B31" s="31" t="s">
        <v>223</v>
      </c>
      <c r="C31" s="58">
        <f>SUM(C17:C30)</f>
        <v>16480</v>
      </c>
      <c r="G31" s="42"/>
    </row>
    <row r="32" spans="2:7" ht="17" thickTop="1" x14ac:dyDescent="0.2">
      <c r="C32" s="59"/>
      <c r="G32" s="40"/>
    </row>
    <row r="33" spans="1:3" x14ac:dyDescent="0.2">
      <c r="B33" s="7" t="s">
        <v>231</v>
      </c>
      <c r="C33" s="61">
        <f>C14</f>
        <v>5666.65</v>
      </c>
    </row>
    <row r="34" spans="1:3" x14ac:dyDescent="0.2">
      <c r="B34" s="7" t="s">
        <v>224</v>
      </c>
      <c r="C34" s="59">
        <f>C31</f>
        <v>16480</v>
      </c>
    </row>
    <row r="35" spans="1:3" s="14" customFormat="1" ht="17" thickBot="1" x14ac:dyDescent="0.25">
      <c r="B35" s="31" t="s">
        <v>234</v>
      </c>
      <c r="C35" s="62">
        <f>SUM(C33+C34)</f>
        <v>22146.65</v>
      </c>
    </row>
    <row r="36" spans="1:3" ht="17" thickTop="1" x14ac:dyDescent="0.2"/>
    <row r="37" spans="1:3" x14ac:dyDescent="0.2">
      <c r="A37" s="14" t="s">
        <v>114</v>
      </c>
    </row>
    <row r="38" spans="1:3" x14ac:dyDescent="0.2">
      <c r="A38" s="14"/>
      <c r="B38" s="14" t="s">
        <v>229</v>
      </c>
    </row>
    <row r="39" spans="1:3" ht="20" thickBot="1" x14ac:dyDescent="0.3">
      <c r="A39" s="14"/>
      <c r="B39" s="50" t="s">
        <v>231</v>
      </c>
      <c r="C39" s="64"/>
    </row>
    <row r="40" spans="1:3" ht="20" thickTop="1" x14ac:dyDescent="0.25">
      <c r="A40" s="14"/>
      <c r="B40" s="43"/>
      <c r="C40" s="63"/>
    </row>
    <row r="41" spans="1:3" ht="19" x14ac:dyDescent="0.25">
      <c r="A41" s="14"/>
      <c r="B41" s="45" t="s">
        <v>230</v>
      </c>
      <c r="C41" s="63"/>
    </row>
    <row r="42" spans="1:3" ht="19" x14ac:dyDescent="0.25">
      <c r="A42" s="14"/>
      <c r="B42" s="69" t="s">
        <v>272</v>
      </c>
      <c r="C42" s="70">
        <v>750</v>
      </c>
    </row>
    <row r="43" spans="1:3" s="14" customFormat="1" ht="20" thickBot="1" x14ac:dyDescent="0.3">
      <c r="B43" s="51" t="s">
        <v>224</v>
      </c>
      <c r="C43" s="73">
        <f>C42</f>
        <v>750</v>
      </c>
    </row>
    <row r="44" spans="1:3" s="14" customFormat="1" ht="20" thickTop="1" x14ac:dyDescent="0.25">
      <c r="B44" s="44"/>
      <c r="C44" s="63"/>
    </row>
    <row r="45" spans="1:3" x14ac:dyDescent="0.2">
      <c r="B45" s="46" t="s">
        <v>231</v>
      </c>
      <c r="C45" s="56">
        <v>0</v>
      </c>
    </row>
    <row r="46" spans="1:3" x14ac:dyDescent="0.2">
      <c r="B46" s="46" t="s">
        <v>224</v>
      </c>
      <c r="C46" s="74">
        <f>C43</f>
        <v>750</v>
      </c>
    </row>
    <row r="47" spans="1:3" x14ac:dyDescent="0.2">
      <c r="B47" s="46"/>
      <c r="C47" s="74"/>
    </row>
    <row r="48" spans="1:3" s="14" customFormat="1" ht="17" thickBot="1" x14ac:dyDescent="0.25">
      <c r="B48" s="47" t="s">
        <v>233</v>
      </c>
      <c r="C48" s="75">
        <f>C46</f>
        <v>750</v>
      </c>
    </row>
    <row r="49" spans="1:7" ht="17" thickTop="1" x14ac:dyDescent="0.2">
      <c r="B49" s="3"/>
      <c r="C49" s="59"/>
    </row>
    <row r="51" spans="1:7" x14ac:dyDescent="0.2">
      <c r="A51" s="14" t="s">
        <v>9</v>
      </c>
    </row>
    <row r="52" spans="1:7" x14ac:dyDescent="0.2">
      <c r="A52" s="14"/>
      <c r="B52" s="14" t="s">
        <v>235</v>
      </c>
    </row>
    <row r="53" spans="1:7" ht="17" x14ac:dyDescent="0.2">
      <c r="A53" s="14"/>
      <c r="B53" s="53" t="s">
        <v>67</v>
      </c>
      <c r="C53" s="65">
        <v>5334</v>
      </c>
      <c r="G53" s="1"/>
    </row>
    <row r="54" spans="1:7" ht="17" x14ac:dyDescent="0.2">
      <c r="A54" s="14"/>
      <c r="B54" s="53" t="s">
        <v>68</v>
      </c>
      <c r="C54" s="65">
        <v>1333</v>
      </c>
      <c r="G54" s="1"/>
    </row>
    <row r="55" spans="1:7" ht="17" x14ac:dyDescent="0.2">
      <c r="A55" s="14"/>
      <c r="B55" s="53" t="s">
        <v>69</v>
      </c>
      <c r="C55" s="65">
        <v>2667</v>
      </c>
      <c r="G55" s="1"/>
    </row>
    <row r="56" spans="1:7" s="1" customFormat="1" ht="17" x14ac:dyDescent="0.2">
      <c r="B56" s="53" t="s">
        <v>70</v>
      </c>
      <c r="C56" s="65">
        <v>2000</v>
      </c>
    </row>
    <row r="57" spans="1:7" s="1" customFormat="1" ht="17" x14ac:dyDescent="0.2">
      <c r="B57" s="52" t="s">
        <v>71</v>
      </c>
      <c r="C57" s="65">
        <v>2000</v>
      </c>
    </row>
    <row r="58" spans="1:7" s="1" customFormat="1" ht="17" x14ac:dyDescent="0.2">
      <c r="B58" s="52" t="s">
        <v>72</v>
      </c>
      <c r="C58" s="65">
        <v>2000</v>
      </c>
    </row>
    <row r="59" spans="1:7" s="14" customFormat="1" ht="17" thickBot="1" x14ac:dyDescent="0.25">
      <c r="B59" s="32" t="s">
        <v>73</v>
      </c>
      <c r="C59" s="66">
        <f>SUM(C53:C58)</f>
        <v>15334</v>
      </c>
    </row>
    <row r="60" spans="1:7" ht="17" thickTop="1" x14ac:dyDescent="0.2"/>
    <row r="62" spans="1:7" x14ac:dyDescent="0.2">
      <c r="B62" s="14" t="s">
        <v>240</v>
      </c>
    </row>
    <row r="63" spans="1:7" x14ac:dyDescent="0.2">
      <c r="B63" s="49" t="s">
        <v>266</v>
      </c>
      <c r="C63" s="65">
        <v>1000</v>
      </c>
    </row>
    <row r="64" spans="1:7" x14ac:dyDescent="0.2">
      <c r="B64" s="49" t="s">
        <v>267</v>
      </c>
      <c r="C64" s="65">
        <v>1000</v>
      </c>
    </row>
    <row r="65" spans="2:3" x14ac:dyDescent="0.2">
      <c r="B65" s="49" t="s">
        <v>262</v>
      </c>
      <c r="C65" s="65">
        <v>1000</v>
      </c>
    </row>
    <row r="66" spans="2:3" x14ac:dyDescent="0.2">
      <c r="B66" s="49" t="s">
        <v>41</v>
      </c>
      <c r="C66" s="65">
        <v>1000</v>
      </c>
    </row>
    <row r="67" spans="2:3" x14ac:dyDescent="0.2">
      <c r="B67" s="49" t="s">
        <v>4</v>
      </c>
      <c r="C67" s="65">
        <v>1000</v>
      </c>
    </row>
    <row r="68" spans="2:3" x14ac:dyDescent="0.2">
      <c r="B68" s="49" t="s">
        <v>263</v>
      </c>
      <c r="C68" s="65">
        <v>1000</v>
      </c>
    </row>
    <row r="69" spans="2:3" x14ac:dyDescent="0.2">
      <c r="B69" s="49" t="s">
        <v>271</v>
      </c>
      <c r="C69" s="65">
        <v>1000</v>
      </c>
    </row>
    <row r="70" spans="2:3" x14ac:dyDescent="0.2">
      <c r="B70" s="49" t="s">
        <v>35</v>
      </c>
      <c r="C70" s="65">
        <v>1000</v>
      </c>
    </row>
    <row r="71" spans="2:3" x14ac:dyDescent="0.2">
      <c r="B71" s="49" t="s">
        <v>268</v>
      </c>
      <c r="C71" s="65">
        <v>1000</v>
      </c>
    </row>
    <row r="72" spans="2:3" x14ac:dyDescent="0.2">
      <c r="B72" s="49" t="s">
        <v>265</v>
      </c>
      <c r="C72" s="65">
        <v>1000</v>
      </c>
    </row>
    <row r="73" spans="2:3" x14ac:dyDescent="0.2">
      <c r="B73" s="49" t="s">
        <v>269</v>
      </c>
      <c r="C73" s="65">
        <v>1000</v>
      </c>
    </row>
    <row r="74" spans="2:3" x14ac:dyDescent="0.2">
      <c r="B74" s="49" t="s">
        <v>42</v>
      </c>
      <c r="C74" s="65">
        <v>1000</v>
      </c>
    </row>
    <row r="75" spans="2:3" x14ac:dyDescent="0.2">
      <c r="B75" s="49" t="s">
        <v>264</v>
      </c>
      <c r="C75" s="65">
        <v>1000</v>
      </c>
    </row>
    <row r="76" spans="2:3" s="14" customFormat="1" ht="17" thickBot="1" x14ac:dyDescent="0.25">
      <c r="B76" s="31" t="s">
        <v>241</v>
      </c>
      <c r="C76" s="67">
        <f>SUM(C63:C75)</f>
        <v>13000</v>
      </c>
    </row>
    <row r="77" spans="2:3" ht="17" thickTop="1" x14ac:dyDescent="0.2">
      <c r="B77" s="1"/>
      <c r="C77" s="65"/>
    </row>
    <row r="78" spans="2:3" x14ac:dyDescent="0.2">
      <c r="B78" s="1"/>
      <c r="C78" s="65"/>
    </row>
    <row r="79" spans="2:3" x14ac:dyDescent="0.2">
      <c r="B79" s="54" t="s">
        <v>240</v>
      </c>
      <c r="C79" s="68">
        <f>C76</f>
        <v>13000</v>
      </c>
    </row>
    <row r="80" spans="2:3" s="14" customFormat="1" x14ac:dyDescent="0.2">
      <c r="B80" s="14" t="s">
        <v>91</v>
      </c>
      <c r="C80" s="55">
        <f>C59</f>
        <v>15334</v>
      </c>
    </row>
    <row r="81" spans="2:3" s="14" customFormat="1" ht="17" thickBot="1" x14ac:dyDescent="0.25">
      <c r="B81" s="31" t="s">
        <v>92</v>
      </c>
      <c r="C81" s="62">
        <f>SUM(C79:C80)</f>
        <v>28334</v>
      </c>
    </row>
    <row r="82" spans="2:3" ht="17" thickTop="1" x14ac:dyDescent="0.2"/>
    <row r="85" spans="2:3" ht="17" thickBot="1" x14ac:dyDescent="0.25"/>
    <row r="86" spans="2:3" ht="17" x14ac:dyDescent="0.2">
      <c r="B86" s="38" t="s">
        <v>270</v>
      </c>
      <c r="C86" s="162">
        <f>C81+C48+C35</f>
        <v>51230.65</v>
      </c>
    </row>
    <row r="87" spans="2:3" ht="18" thickBot="1" x14ac:dyDescent="0.25">
      <c r="B87" s="39" t="s">
        <v>132</v>
      </c>
      <c r="C87" s="163"/>
    </row>
  </sheetData>
  <mergeCells count="1">
    <mergeCell ref="C86:C87"/>
  </mergeCells>
  <pageMargins left="0.7" right="0.7" top="0.75" bottom="0.75" header="0.3" footer="0.3"/>
  <pageSetup paperSize="9" orientation="portrait" horizontalDpi="0" verticalDpi="0"/>
  <headerFooter>
    <oddHeader>&amp;CAUSTIN BAILEY FOUNDATION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90CA-3F7D-7E46-B269-08B4B765390C}">
  <dimension ref="A1:G87"/>
  <sheetViews>
    <sheetView topLeftCell="A41" zoomScaleNormal="100" workbookViewId="0">
      <selection activeCell="A50" sqref="A50:XFD50"/>
    </sheetView>
  </sheetViews>
  <sheetFormatPr baseColWidth="10" defaultRowHeight="16" x14ac:dyDescent="0.2"/>
  <cols>
    <col min="1" max="1" width="10.83203125" style="7"/>
    <col min="2" max="2" width="57.1640625" style="7" bestFit="1" customWidth="1"/>
    <col min="3" max="3" width="13.5" style="56" bestFit="1" customWidth="1"/>
    <col min="4" max="16384" width="10.83203125" style="7"/>
  </cols>
  <sheetData>
    <row r="1" spans="1:3" s="14" customFormat="1" x14ac:dyDescent="0.2">
      <c r="B1" s="14" t="s">
        <v>203</v>
      </c>
      <c r="C1" s="55"/>
    </row>
    <row r="2" spans="1:3" s="14" customFormat="1" x14ac:dyDescent="0.2">
      <c r="B2" s="14" t="s">
        <v>204</v>
      </c>
      <c r="C2" s="55"/>
    </row>
    <row r="4" spans="1:3" x14ac:dyDescent="0.2">
      <c r="A4" s="14" t="s">
        <v>98</v>
      </c>
    </row>
    <row r="5" spans="1:3" x14ac:dyDescent="0.2">
      <c r="B5" s="14" t="s">
        <v>232</v>
      </c>
    </row>
    <row r="6" spans="1:3" ht="17" x14ac:dyDescent="0.2">
      <c r="B6" s="40" t="s">
        <v>175</v>
      </c>
      <c r="C6" s="57">
        <v>500</v>
      </c>
    </row>
    <row r="7" spans="1:3" ht="17" x14ac:dyDescent="0.2">
      <c r="B7" s="40" t="s">
        <v>176</v>
      </c>
      <c r="C7" s="57">
        <v>500</v>
      </c>
    </row>
    <row r="8" spans="1:3" ht="17" x14ac:dyDescent="0.2">
      <c r="B8" s="40" t="s">
        <v>108</v>
      </c>
      <c r="C8" s="57">
        <v>833.33</v>
      </c>
    </row>
    <row r="9" spans="1:3" ht="17" x14ac:dyDescent="0.2">
      <c r="B9" s="40" t="s">
        <v>11</v>
      </c>
      <c r="C9" s="57">
        <v>833.33</v>
      </c>
    </row>
    <row r="10" spans="1:3" ht="17" x14ac:dyDescent="0.2">
      <c r="B10" s="40" t="s">
        <v>206</v>
      </c>
      <c r="C10" s="57">
        <v>833.33</v>
      </c>
    </row>
    <row r="11" spans="1:3" ht="17" x14ac:dyDescent="0.2">
      <c r="B11" s="40" t="s">
        <v>207</v>
      </c>
      <c r="C11" s="57">
        <v>500</v>
      </c>
    </row>
    <row r="12" spans="1:3" ht="17" x14ac:dyDescent="0.2">
      <c r="B12" s="40" t="s">
        <v>51</v>
      </c>
      <c r="C12" s="57">
        <v>833.33</v>
      </c>
    </row>
    <row r="13" spans="1:3" ht="17" x14ac:dyDescent="0.2">
      <c r="B13" s="40" t="s">
        <v>242</v>
      </c>
      <c r="C13" s="57">
        <v>833.33</v>
      </c>
    </row>
    <row r="14" spans="1:3" s="14" customFormat="1" ht="17" thickBot="1" x14ac:dyDescent="0.25">
      <c r="B14" s="41" t="s">
        <v>222</v>
      </c>
      <c r="C14" s="58">
        <f>SUM(C6:C13)</f>
        <v>5666.65</v>
      </c>
    </row>
    <row r="15" spans="1:3" ht="17" thickTop="1" x14ac:dyDescent="0.2">
      <c r="B15" s="1"/>
      <c r="C15" s="59"/>
    </row>
    <row r="16" spans="1:3" x14ac:dyDescent="0.2">
      <c r="B16" s="14" t="s">
        <v>225</v>
      </c>
      <c r="C16" s="59"/>
    </row>
    <row r="17" spans="2:7" ht="17" x14ac:dyDescent="0.2">
      <c r="B17" s="40" t="s">
        <v>208</v>
      </c>
      <c r="C17" s="60">
        <v>1000</v>
      </c>
    </row>
    <row r="18" spans="2:7" ht="17" x14ac:dyDescent="0.2">
      <c r="B18" s="40" t="s">
        <v>209</v>
      </c>
      <c r="C18" s="60">
        <v>1000</v>
      </c>
    </row>
    <row r="19" spans="2:7" ht="17" x14ac:dyDescent="0.2">
      <c r="B19" s="40" t="s">
        <v>210</v>
      </c>
      <c r="C19" s="60">
        <v>953</v>
      </c>
    </row>
    <row r="20" spans="2:7" ht="17" x14ac:dyDescent="0.2">
      <c r="B20" s="40" t="s">
        <v>211</v>
      </c>
      <c r="C20" s="60">
        <v>1000</v>
      </c>
    </row>
    <row r="21" spans="2:7" ht="17" x14ac:dyDescent="0.2">
      <c r="B21" s="40" t="s">
        <v>212</v>
      </c>
      <c r="C21" s="60">
        <v>2000</v>
      </c>
    </row>
    <row r="22" spans="2:7" ht="17" x14ac:dyDescent="0.2">
      <c r="B22" s="40" t="s">
        <v>213</v>
      </c>
      <c r="C22" s="60">
        <v>450</v>
      </c>
    </row>
    <row r="23" spans="2:7" ht="17" x14ac:dyDescent="0.2">
      <c r="B23" s="40" t="s">
        <v>214</v>
      </c>
      <c r="C23" s="60">
        <v>1000</v>
      </c>
    </row>
    <row r="24" spans="2:7" ht="17" x14ac:dyDescent="0.2">
      <c r="B24" s="40" t="s">
        <v>215</v>
      </c>
      <c r="C24" s="60">
        <v>500</v>
      </c>
      <c r="G24" s="40"/>
    </row>
    <row r="25" spans="2:7" ht="17" x14ac:dyDescent="0.2">
      <c r="B25" s="40" t="s">
        <v>216</v>
      </c>
      <c r="C25" s="60">
        <v>1000</v>
      </c>
      <c r="G25" s="40"/>
    </row>
    <row r="26" spans="2:7" ht="17" x14ac:dyDescent="0.2">
      <c r="B26" s="40" t="s">
        <v>217</v>
      </c>
      <c r="C26" s="60">
        <v>1000</v>
      </c>
      <c r="G26" s="40"/>
    </row>
    <row r="27" spans="2:7" ht="17" x14ac:dyDescent="0.2">
      <c r="B27" s="40" t="s">
        <v>218</v>
      </c>
      <c r="C27" s="60">
        <v>1000</v>
      </c>
      <c r="G27" s="40"/>
    </row>
    <row r="28" spans="2:7" ht="17" x14ac:dyDescent="0.2">
      <c r="B28" s="40" t="s">
        <v>219</v>
      </c>
      <c r="C28" s="60">
        <v>1000</v>
      </c>
      <c r="G28" s="40"/>
    </row>
    <row r="29" spans="2:7" ht="17" x14ac:dyDescent="0.2">
      <c r="B29" s="40" t="s">
        <v>220</v>
      </c>
      <c r="C29" s="60">
        <v>1056</v>
      </c>
      <c r="G29" s="40"/>
    </row>
    <row r="30" spans="2:7" ht="17" x14ac:dyDescent="0.2">
      <c r="B30" s="40" t="s">
        <v>221</v>
      </c>
      <c r="C30" s="60">
        <v>1000</v>
      </c>
      <c r="G30" s="40"/>
    </row>
    <row r="31" spans="2:7" s="14" customFormat="1" ht="17" thickBot="1" x14ac:dyDescent="0.25">
      <c r="B31" s="31" t="s">
        <v>223</v>
      </c>
      <c r="C31" s="58">
        <f>SUM(C17:C30)</f>
        <v>13959</v>
      </c>
      <c r="G31" s="42"/>
    </row>
    <row r="32" spans="2:7" ht="17" thickTop="1" x14ac:dyDescent="0.2">
      <c r="C32" s="59"/>
      <c r="G32" s="40"/>
    </row>
    <row r="33" spans="1:3" x14ac:dyDescent="0.2">
      <c r="B33" s="7" t="s">
        <v>231</v>
      </c>
      <c r="C33" s="61">
        <f>C14</f>
        <v>5666.65</v>
      </c>
    </row>
    <row r="34" spans="1:3" x14ac:dyDescent="0.2">
      <c r="B34" s="7" t="s">
        <v>224</v>
      </c>
      <c r="C34" s="59">
        <f>C31</f>
        <v>13959</v>
      </c>
    </row>
    <row r="35" spans="1:3" x14ac:dyDescent="0.2">
      <c r="B35" s="7" t="s">
        <v>356</v>
      </c>
      <c r="C35" s="126">
        <v>-1000</v>
      </c>
    </row>
    <row r="36" spans="1:3" s="14" customFormat="1" ht="17" thickBot="1" x14ac:dyDescent="0.25">
      <c r="B36" s="31" t="s">
        <v>234</v>
      </c>
      <c r="C36" s="62">
        <f>SUM(C33:C35)</f>
        <v>18625.650000000001</v>
      </c>
    </row>
    <row r="37" spans="1:3" ht="17" thickTop="1" x14ac:dyDescent="0.2"/>
    <row r="38" spans="1:3" x14ac:dyDescent="0.2">
      <c r="A38" s="14" t="s">
        <v>114</v>
      </c>
    </row>
    <row r="39" spans="1:3" x14ac:dyDescent="0.2">
      <c r="A39" s="14"/>
      <c r="B39" s="14" t="s">
        <v>229</v>
      </c>
    </row>
    <row r="40" spans="1:3" ht="19" x14ac:dyDescent="0.25">
      <c r="A40" s="14"/>
      <c r="B40" s="43" t="s">
        <v>226</v>
      </c>
      <c r="C40" s="63">
        <v>2500</v>
      </c>
    </row>
    <row r="41" spans="1:3" ht="20" thickBot="1" x14ac:dyDescent="0.3">
      <c r="A41" s="14"/>
      <c r="B41" s="50" t="s">
        <v>231</v>
      </c>
      <c r="C41" s="64">
        <f>C40</f>
        <v>2500</v>
      </c>
    </row>
    <row r="42" spans="1:3" ht="20" thickTop="1" x14ac:dyDescent="0.25">
      <c r="A42" s="14"/>
      <c r="B42" s="43"/>
      <c r="C42" s="63"/>
    </row>
    <row r="43" spans="1:3" ht="19" x14ac:dyDescent="0.25">
      <c r="A43" s="14"/>
      <c r="B43" s="45" t="s">
        <v>230</v>
      </c>
      <c r="C43" s="63"/>
    </row>
    <row r="44" spans="1:3" ht="19" x14ac:dyDescent="0.25">
      <c r="B44" s="43" t="s">
        <v>227</v>
      </c>
      <c r="C44" s="63">
        <v>2000</v>
      </c>
    </row>
    <row r="45" spans="1:3" s="14" customFormat="1" ht="19" x14ac:dyDescent="0.25">
      <c r="B45" s="48" t="s">
        <v>228</v>
      </c>
      <c r="C45" s="63">
        <v>1000</v>
      </c>
    </row>
    <row r="46" spans="1:3" s="14" customFormat="1" ht="20" thickBot="1" x14ac:dyDescent="0.3">
      <c r="B46" s="51" t="s">
        <v>224</v>
      </c>
      <c r="C46" s="64">
        <f>C44+C45</f>
        <v>3000</v>
      </c>
    </row>
    <row r="47" spans="1:3" s="14" customFormat="1" ht="20" thickTop="1" x14ac:dyDescent="0.25">
      <c r="B47" s="44"/>
      <c r="C47" s="63"/>
    </row>
    <row r="48" spans="1:3" x14ac:dyDescent="0.2">
      <c r="B48" s="46" t="s">
        <v>231</v>
      </c>
      <c r="C48" s="56">
        <f>C40</f>
        <v>2500</v>
      </c>
    </row>
    <row r="49" spans="1:7" x14ac:dyDescent="0.2">
      <c r="B49" s="46" t="s">
        <v>224</v>
      </c>
      <c r="C49" s="56">
        <v>3000</v>
      </c>
    </row>
    <row r="50" spans="1:7" x14ac:dyDescent="0.2">
      <c r="B50" s="7" t="s">
        <v>356</v>
      </c>
      <c r="C50" s="127">
        <v>-1360</v>
      </c>
    </row>
    <row r="51" spans="1:7" s="14" customFormat="1" ht="17" thickBot="1" x14ac:dyDescent="0.25">
      <c r="B51" s="47" t="s">
        <v>233</v>
      </c>
      <c r="C51" s="62">
        <f>SUM(C48:C50)</f>
        <v>4140</v>
      </c>
    </row>
    <row r="52" spans="1:7" ht="17" thickTop="1" x14ac:dyDescent="0.2">
      <c r="B52" s="3"/>
      <c r="C52" s="59"/>
    </row>
    <row r="54" spans="1:7" x14ac:dyDescent="0.2">
      <c r="A54" s="14" t="s">
        <v>9</v>
      </c>
    </row>
    <row r="55" spans="1:7" x14ac:dyDescent="0.2">
      <c r="A55" s="14"/>
      <c r="B55" s="14" t="s">
        <v>235</v>
      </c>
    </row>
    <row r="56" spans="1:7" ht="17" x14ac:dyDescent="0.2">
      <c r="A56" s="14"/>
      <c r="B56" s="53" t="s">
        <v>67</v>
      </c>
      <c r="C56" s="65">
        <v>0</v>
      </c>
      <c r="G56" s="1"/>
    </row>
    <row r="57" spans="1:7" ht="17" x14ac:dyDescent="0.2">
      <c r="A57" s="14"/>
      <c r="B57" s="53" t="s">
        <v>68</v>
      </c>
      <c r="C57" s="65">
        <v>1333</v>
      </c>
      <c r="G57" s="1"/>
    </row>
    <row r="58" spans="1:7" ht="17" x14ac:dyDescent="0.2">
      <c r="A58" s="14"/>
      <c r="B58" s="53" t="s">
        <v>69</v>
      </c>
      <c r="C58" s="65">
        <v>2667</v>
      </c>
      <c r="G58" s="1"/>
    </row>
    <row r="59" spans="1:7" s="1" customFormat="1" ht="17" x14ac:dyDescent="0.2">
      <c r="B59" s="53" t="s">
        <v>70</v>
      </c>
      <c r="C59" s="65">
        <v>2000</v>
      </c>
    </row>
    <row r="60" spans="1:7" s="1" customFormat="1" ht="17" x14ac:dyDescent="0.2">
      <c r="B60" s="52" t="s">
        <v>71</v>
      </c>
      <c r="C60" s="65">
        <v>2000</v>
      </c>
    </row>
    <row r="61" spans="1:7" s="1" customFormat="1" ht="17" x14ac:dyDescent="0.2">
      <c r="B61" s="52" t="s">
        <v>72</v>
      </c>
      <c r="C61" s="65">
        <v>2000</v>
      </c>
    </row>
    <row r="62" spans="1:7" s="14" customFormat="1" ht="17" thickBot="1" x14ac:dyDescent="0.25">
      <c r="B62" s="32" t="s">
        <v>73</v>
      </c>
      <c r="C62" s="66">
        <f>SUM(C56:C61)</f>
        <v>10000</v>
      </c>
    </row>
    <row r="63" spans="1:7" ht="17" thickTop="1" x14ac:dyDescent="0.2"/>
    <row r="65" spans="2:3" x14ac:dyDescent="0.2">
      <c r="B65" s="14" t="s">
        <v>240</v>
      </c>
    </row>
    <row r="66" spans="2:3" x14ac:dyDescent="0.2">
      <c r="B66" s="49" t="s">
        <v>236</v>
      </c>
      <c r="C66" s="65">
        <v>1000</v>
      </c>
    </row>
    <row r="67" spans="2:3" x14ac:dyDescent="0.2">
      <c r="B67" s="49" t="s">
        <v>243</v>
      </c>
      <c r="C67" s="65">
        <v>275</v>
      </c>
    </row>
    <row r="68" spans="2:3" x14ac:dyDescent="0.2">
      <c r="B68" s="49" t="s">
        <v>244</v>
      </c>
      <c r="C68" s="65">
        <v>1000</v>
      </c>
    </row>
    <row r="69" spans="2:3" x14ac:dyDescent="0.2">
      <c r="B69" s="49" t="s">
        <v>245</v>
      </c>
      <c r="C69" s="65">
        <v>1000</v>
      </c>
    </row>
    <row r="70" spans="2:3" x14ac:dyDescent="0.2">
      <c r="B70" s="49" t="s">
        <v>246</v>
      </c>
      <c r="C70" s="65">
        <v>1000</v>
      </c>
    </row>
    <row r="71" spans="2:3" x14ac:dyDescent="0.2">
      <c r="B71" s="49" t="s">
        <v>247</v>
      </c>
      <c r="C71" s="65">
        <v>1000</v>
      </c>
    </row>
    <row r="72" spans="2:3" x14ac:dyDescent="0.2">
      <c r="B72" s="49" t="s">
        <v>248</v>
      </c>
      <c r="C72" s="65">
        <v>1000</v>
      </c>
    </row>
    <row r="73" spans="2:3" x14ac:dyDescent="0.2">
      <c r="B73" s="49" t="s">
        <v>249</v>
      </c>
      <c r="C73" s="65">
        <v>1000</v>
      </c>
    </row>
    <row r="74" spans="2:3" x14ac:dyDescent="0.2">
      <c r="B74" s="49" t="s">
        <v>250</v>
      </c>
      <c r="C74" s="65">
        <v>1000</v>
      </c>
    </row>
    <row r="75" spans="2:3" x14ac:dyDescent="0.2">
      <c r="B75" s="49" t="s">
        <v>44</v>
      </c>
      <c r="C75" s="65">
        <v>1000</v>
      </c>
    </row>
    <row r="76" spans="2:3" s="14" customFormat="1" ht="17" thickBot="1" x14ac:dyDescent="0.25">
      <c r="B76" s="31" t="s">
        <v>241</v>
      </c>
      <c r="C76" s="67">
        <f>SUM(C66:C75)</f>
        <v>9275</v>
      </c>
    </row>
    <row r="77" spans="2:3" ht="17" thickTop="1" x14ac:dyDescent="0.2">
      <c r="B77" s="1"/>
      <c r="C77" s="65"/>
    </row>
    <row r="78" spans="2:3" x14ac:dyDescent="0.2">
      <c r="B78" s="1"/>
      <c r="C78" s="65"/>
    </row>
    <row r="79" spans="2:3" x14ac:dyDescent="0.2">
      <c r="B79" s="54" t="s">
        <v>240</v>
      </c>
      <c r="C79" s="68">
        <f>C76</f>
        <v>9275</v>
      </c>
    </row>
    <row r="80" spans="2:3" s="14" customFormat="1" x14ac:dyDescent="0.2">
      <c r="B80" s="14" t="s">
        <v>91</v>
      </c>
      <c r="C80" s="55">
        <f>C62</f>
        <v>10000</v>
      </c>
    </row>
    <row r="81" spans="2:3" s="14" customFormat="1" ht="17" thickBot="1" x14ac:dyDescent="0.25">
      <c r="B81" s="31" t="s">
        <v>92</v>
      </c>
      <c r="C81" s="62">
        <f>SUM(C79:C80)</f>
        <v>19275</v>
      </c>
    </row>
    <row r="82" spans="2:3" ht="17" thickTop="1" x14ac:dyDescent="0.2"/>
    <row r="85" spans="2:3" ht="17" thickBot="1" x14ac:dyDescent="0.25"/>
    <row r="86" spans="2:3" ht="17" x14ac:dyDescent="0.2">
      <c r="B86" s="38" t="s">
        <v>205</v>
      </c>
      <c r="C86" s="162">
        <f>C81+C51+C36</f>
        <v>42040.65</v>
      </c>
    </row>
    <row r="87" spans="2:3" ht="18" thickBot="1" x14ac:dyDescent="0.25">
      <c r="B87" s="39" t="s">
        <v>132</v>
      </c>
      <c r="C87" s="163"/>
    </row>
  </sheetData>
  <mergeCells count="1">
    <mergeCell ref="C86:C87"/>
  </mergeCells>
  <pageMargins left="0.7" right="0.7" top="0.75" bottom="0.75" header="0.3" footer="0.3"/>
  <pageSetup paperSize="9" orientation="portrait" horizontalDpi="0" verticalDpi="0"/>
  <headerFooter>
    <oddHeader>&amp;CAUSTIN BAILEY FOUNDATION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4E90-9A67-BB40-9434-ABF98416166D}">
  <dimension ref="A1:C94"/>
  <sheetViews>
    <sheetView topLeftCell="A85" zoomScaleNormal="100" workbookViewId="0">
      <selection activeCell="B84" sqref="B84"/>
    </sheetView>
  </sheetViews>
  <sheetFormatPr baseColWidth="10" defaultRowHeight="16" x14ac:dyDescent="0.2"/>
  <cols>
    <col min="1" max="1" width="10.83203125" style="7"/>
    <col min="2" max="2" width="57.1640625" style="7" bestFit="1" customWidth="1"/>
    <col min="3" max="3" width="13.5" style="7" bestFit="1" customWidth="1"/>
    <col min="4" max="16384" width="10.83203125" style="7"/>
  </cols>
  <sheetData>
    <row r="1" spans="1:3" s="14" customFormat="1" x14ac:dyDescent="0.2">
      <c r="B1" s="14" t="s">
        <v>61</v>
      </c>
    </row>
    <row r="2" spans="1:3" s="14" customFormat="1" x14ac:dyDescent="0.2">
      <c r="B2" s="14" t="s">
        <v>93</v>
      </c>
    </row>
    <row r="4" spans="1:3" x14ac:dyDescent="0.2">
      <c r="A4" s="14" t="s">
        <v>98</v>
      </c>
    </row>
    <row r="6" spans="1:3" x14ac:dyDescent="0.2">
      <c r="B6" s="1" t="s">
        <v>175</v>
      </c>
      <c r="C6" s="2">
        <v>500</v>
      </c>
    </row>
    <row r="7" spans="1:3" x14ac:dyDescent="0.2">
      <c r="B7" s="1" t="s">
        <v>176</v>
      </c>
      <c r="C7" s="2">
        <v>500</v>
      </c>
    </row>
    <row r="8" spans="1:3" x14ac:dyDescent="0.2">
      <c r="B8" s="1" t="s">
        <v>108</v>
      </c>
      <c r="C8" s="2">
        <v>833.33</v>
      </c>
    </row>
    <row r="9" spans="1:3" x14ac:dyDescent="0.2">
      <c r="B9" s="1" t="s">
        <v>11</v>
      </c>
      <c r="C9" s="2">
        <v>833.33</v>
      </c>
    </row>
    <row r="10" spans="1:3" x14ac:dyDescent="0.2">
      <c r="B10" s="1" t="s">
        <v>177</v>
      </c>
      <c r="C10" s="2">
        <v>833.33</v>
      </c>
    </row>
    <row r="11" spans="1:3" x14ac:dyDescent="0.2">
      <c r="B11" s="1" t="s">
        <v>148</v>
      </c>
      <c r="C11" s="2">
        <v>1000</v>
      </c>
    </row>
    <row r="12" spans="1:3" x14ac:dyDescent="0.2">
      <c r="B12" s="1" t="s">
        <v>13</v>
      </c>
      <c r="C12" s="2">
        <v>500</v>
      </c>
    </row>
    <row r="13" spans="1:3" x14ac:dyDescent="0.2">
      <c r="B13" s="1" t="s">
        <v>51</v>
      </c>
      <c r="C13" s="2">
        <v>833.33</v>
      </c>
    </row>
    <row r="14" spans="1:3" x14ac:dyDescent="0.2">
      <c r="B14" s="1" t="s">
        <v>15</v>
      </c>
      <c r="C14" s="2">
        <v>833.33</v>
      </c>
    </row>
    <row r="15" spans="1:3" x14ac:dyDescent="0.2">
      <c r="B15" s="1" t="s">
        <v>106</v>
      </c>
      <c r="C15" s="2">
        <v>380</v>
      </c>
    </row>
    <row r="16" spans="1:3" x14ac:dyDescent="0.2">
      <c r="B16" s="1" t="s">
        <v>178</v>
      </c>
      <c r="C16" s="2">
        <v>750</v>
      </c>
    </row>
    <row r="17" spans="1:3" x14ac:dyDescent="0.2">
      <c r="B17" s="1" t="s">
        <v>179</v>
      </c>
      <c r="C17" s="2">
        <v>300</v>
      </c>
    </row>
    <row r="18" spans="1:3" x14ac:dyDescent="0.2">
      <c r="B18" s="1" t="s">
        <v>180</v>
      </c>
      <c r="C18" s="2">
        <v>500</v>
      </c>
    </row>
    <row r="19" spans="1:3" x14ac:dyDescent="0.2">
      <c r="B19" s="1" t="s">
        <v>140</v>
      </c>
      <c r="C19" s="2">
        <v>1200</v>
      </c>
    </row>
    <row r="20" spans="1:3" x14ac:dyDescent="0.2">
      <c r="B20" s="1" t="s">
        <v>181</v>
      </c>
      <c r="C20" s="2">
        <v>500</v>
      </c>
    </row>
    <row r="21" spans="1:3" x14ac:dyDescent="0.2">
      <c r="B21" s="1" t="s">
        <v>182</v>
      </c>
      <c r="C21" s="2">
        <v>200</v>
      </c>
    </row>
    <row r="22" spans="1:3" x14ac:dyDescent="0.2">
      <c r="B22" s="1" t="s">
        <v>133</v>
      </c>
      <c r="C22" s="2">
        <v>1000</v>
      </c>
    </row>
    <row r="23" spans="1:3" x14ac:dyDescent="0.2">
      <c r="B23" s="1" t="s">
        <v>15</v>
      </c>
      <c r="C23" s="2">
        <v>200</v>
      </c>
    </row>
    <row r="24" spans="1:3" x14ac:dyDescent="0.2">
      <c r="B24" s="1" t="s">
        <v>64</v>
      </c>
      <c r="C24" s="2">
        <v>1000</v>
      </c>
    </row>
    <row r="25" spans="1:3" x14ac:dyDescent="0.2">
      <c r="B25" s="1" t="s">
        <v>183</v>
      </c>
      <c r="C25" s="2">
        <v>1300</v>
      </c>
    </row>
    <row r="26" spans="1:3" x14ac:dyDescent="0.2">
      <c r="B26" s="1" t="s">
        <v>184</v>
      </c>
      <c r="C26" s="2">
        <v>2000</v>
      </c>
    </row>
    <row r="27" spans="1:3" x14ac:dyDescent="0.2">
      <c r="B27" s="1" t="s">
        <v>185</v>
      </c>
      <c r="C27" s="2">
        <v>500</v>
      </c>
    </row>
    <row r="28" spans="1:3" x14ac:dyDescent="0.2">
      <c r="B28" s="1" t="s">
        <v>186</v>
      </c>
      <c r="C28" s="2">
        <v>2500</v>
      </c>
    </row>
    <row r="29" spans="1:3" x14ac:dyDescent="0.2">
      <c r="B29" s="27" t="s">
        <v>187</v>
      </c>
      <c r="C29" s="2">
        <v>500</v>
      </c>
    </row>
    <row r="30" spans="1:3" ht="17" thickBot="1" x14ac:dyDescent="0.25">
      <c r="B30" s="31" t="s">
        <v>188</v>
      </c>
      <c r="C30" s="28">
        <f>SUM(C6:C29)</f>
        <v>19496.650000000001</v>
      </c>
    </row>
    <row r="31" spans="1:3" ht="17" thickTop="1" x14ac:dyDescent="0.2"/>
    <row r="32" spans="1:3" x14ac:dyDescent="0.2">
      <c r="A32" s="14" t="s">
        <v>114</v>
      </c>
    </row>
    <row r="33" spans="1:3" x14ac:dyDescent="0.2">
      <c r="A33" s="14"/>
      <c r="B33" s="4" t="s">
        <v>194</v>
      </c>
    </row>
    <row r="34" spans="1:3" x14ac:dyDescent="0.2">
      <c r="B34" s="3" t="s">
        <v>24</v>
      </c>
      <c r="C34" s="2">
        <v>2500</v>
      </c>
    </row>
    <row r="35" spans="1:3" s="14" customFormat="1" x14ac:dyDescent="0.2">
      <c r="B35" s="30" t="s">
        <v>195</v>
      </c>
      <c r="C35" s="18">
        <f>C34</f>
        <v>2500</v>
      </c>
    </row>
    <row r="36" spans="1:3" x14ac:dyDescent="0.2">
      <c r="B36" s="3"/>
      <c r="C36" s="29"/>
    </row>
    <row r="37" spans="1:3" x14ac:dyDescent="0.2">
      <c r="B37" s="3"/>
      <c r="C37" s="2"/>
    </row>
    <row r="38" spans="1:3" x14ac:dyDescent="0.2">
      <c r="B38" s="3" t="s">
        <v>189</v>
      </c>
      <c r="C38" s="2">
        <v>1750</v>
      </c>
    </row>
    <row r="39" spans="1:3" x14ac:dyDescent="0.2">
      <c r="B39" s="3" t="s">
        <v>190</v>
      </c>
      <c r="C39" s="2">
        <v>1700</v>
      </c>
    </row>
    <row r="40" spans="1:3" x14ac:dyDescent="0.2">
      <c r="B40" s="3" t="s">
        <v>191</v>
      </c>
      <c r="C40" s="2">
        <v>750</v>
      </c>
    </row>
    <row r="41" spans="1:3" x14ac:dyDescent="0.2">
      <c r="B41" s="3" t="s">
        <v>192</v>
      </c>
      <c r="C41" s="2">
        <v>1800</v>
      </c>
    </row>
    <row r="42" spans="1:3" x14ac:dyDescent="0.2">
      <c r="B42" s="3" t="s">
        <v>193</v>
      </c>
      <c r="C42" s="2">
        <v>500</v>
      </c>
    </row>
    <row r="43" spans="1:3" x14ac:dyDescent="0.2">
      <c r="B43" s="14" t="s">
        <v>196</v>
      </c>
      <c r="C43" s="18">
        <f>SUM(C38:C42)</f>
        <v>6500</v>
      </c>
    </row>
    <row r="44" spans="1:3" x14ac:dyDescent="0.2">
      <c r="B44" s="14" t="s">
        <v>197</v>
      </c>
      <c r="C44" s="18">
        <f>C34</f>
        <v>2500</v>
      </c>
    </row>
    <row r="46" spans="1:3" ht="17" thickBot="1" x14ac:dyDescent="0.25">
      <c r="B46" s="31" t="s">
        <v>26</v>
      </c>
      <c r="C46" s="28">
        <f>C43+C44</f>
        <v>9000</v>
      </c>
    </row>
    <row r="47" spans="1:3" ht="17" thickTop="1" x14ac:dyDescent="0.2"/>
    <row r="48" spans="1:3" x14ac:dyDescent="0.2">
      <c r="A48" s="14" t="s">
        <v>9</v>
      </c>
    </row>
    <row r="49" spans="1:3" x14ac:dyDescent="0.2">
      <c r="A49" s="14"/>
      <c r="B49" s="4" t="s">
        <v>74</v>
      </c>
    </row>
    <row r="50" spans="1:3" x14ac:dyDescent="0.2">
      <c r="A50" s="14"/>
      <c r="B50" s="4" t="s">
        <v>75</v>
      </c>
    </row>
    <row r="51" spans="1:3" x14ac:dyDescent="0.2">
      <c r="A51" s="14"/>
    </row>
    <row r="52" spans="1:3" s="1" customFormat="1" ht="13" x14ac:dyDescent="0.15">
      <c r="B52" s="1" t="s">
        <v>67</v>
      </c>
      <c r="C52" s="2">
        <v>2667</v>
      </c>
    </row>
    <row r="53" spans="1:3" s="1" customFormat="1" ht="13" x14ac:dyDescent="0.15">
      <c r="B53" s="1" t="s">
        <v>68</v>
      </c>
      <c r="C53" s="2">
        <v>1333</v>
      </c>
    </row>
    <row r="54" spans="1:3" s="1" customFormat="1" ht="13" x14ac:dyDescent="0.15">
      <c r="B54" s="1" t="s">
        <v>69</v>
      </c>
      <c r="C54" s="2">
        <v>2667</v>
      </c>
    </row>
    <row r="55" spans="1:3" s="1" customFormat="1" ht="13" x14ac:dyDescent="0.15">
      <c r="B55" s="1" t="s">
        <v>70</v>
      </c>
      <c r="C55" s="2">
        <v>2000</v>
      </c>
    </row>
    <row r="56" spans="1:3" s="1" customFormat="1" ht="13" x14ac:dyDescent="0.15">
      <c r="B56" s="1" t="s">
        <v>71</v>
      </c>
      <c r="C56" s="2">
        <v>2000</v>
      </c>
    </row>
    <row r="57" spans="1:3" s="1" customFormat="1" ht="13" x14ac:dyDescent="0.15">
      <c r="B57" s="1" t="s">
        <v>72</v>
      </c>
      <c r="C57" s="2">
        <v>2000</v>
      </c>
    </row>
    <row r="58" spans="1:3" x14ac:dyDescent="0.2">
      <c r="B58" s="1"/>
      <c r="C58" s="2"/>
    </row>
    <row r="59" spans="1:3" s="14" customFormat="1" ht="17" thickBot="1" x14ac:dyDescent="0.25">
      <c r="B59" s="8" t="s">
        <v>73</v>
      </c>
      <c r="C59" s="25">
        <f>SUM(C52:C57)</f>
        <v>12667</v>
      </c>
    </row>
    <row r="62" spans="1:3" x14ac:dyDescent="0.2">
      <c r="B62" s="4" t="s">
        <v>76</v>
      </c>
    </row>
    <row r="63" spans="1:3" x14ac:dyDescent="0.2">
      <c r="B63" s="1" t="s">
        <v>77</v>
      </c>
      <c r="C63" s="2">
        <v>1000</v>
      </c>
    </row>
    <row r="64" spans="1:3" x14ac:dyDescent="0.2">
      <c r="B64" s="1" t="s">
        <v>78</v>
      </c>
      <c r="C64" s="2">
        <v>1000</v>
      </c>
    </row>
    <row r="65" spans="2:3" x14ac:dyDescent="0.2">
      <c r="B65" s="1" t="s">
        <v>79</v>
      </c>
      <c r="C65" s="2">
        <v>1000</v>
      </c>
    </row>
    <row r="66" spans="2:3" x14ac:dyDescent="0.2">
      <c r="B66" s="1" t="s">
        <v>80</v>
      </c>
      <c r="C66" s="2">
        <v>1000</v>
      </c>
    </row>
    <row r="67" spans="2:3" x14ac:dyDescent="0.2">
      <c r="B67" s="1" t="s">
        <v>81</v>
      </c>
      <c r="C67" s="2">
        <v>1000</v>
      </c>
    </row>
    <row r="68" spans="2:3" x14ac:dyDescent="0.2">
      <c r="B68" s="1" t="s">
        <v>82</v>
      </c>
      <c r="C68" s="2">
        <v>1000</v>
      </c>
    </row>
    <row r="69" spans="2:3" x14ac:dyDescent="0.2">
      <c r="B69" s="1" t="s">
        <v>83</v>
      </c>
      <c r="C69" s="2">
        <v>1000</v>
      </c>
    </row>
    <row r="70" spans="2:3" x14ac:dyDescent="0.2">
      <c r="B70" s="1" t="s">
        <v>84</v>
      </c>
      <c r="C70" s="2">
        <v>1000</v>
      </c>
    </row>
    <row r="71" spans="2:3" x14ac:dyDescent="0.2">
      <c r="B71" s="1" t="s">
        <v>85</v>
      </c>
      <c r="C71" s="2">
        <v>1000</v>
      </c>
    </row>
    <row r="72" spans="2:3" x14ac:dyDescent="0.2">
      <c r="B72" s="1" t="s">
        <v>86</v>
      </c>
      <c r="C72" s="2">
        <v>1000</v>
      </c>
    </row>
    <row r="73" spans="2:3" x14ac:dyDescent="0.2">
      <c r="B73" s="1" t="s">
        <v>87</v>
      </c>
      <c r="C73" s="2">
        <v>1000</v>
      </c>
    </row>
    <row r="74" spans="2:3" x14ac:dyDescent="0.2">
      <c r="B74" s="1" t="s">
        <v>88</v>
      </c>
      <c r="C74" s="2">
        <v>1000</v>
      </c>
    </row>
    <row r="75" spans="2:3" x14ac:dyDescent="0.2">
      <c r="B75" s="1" t="s">
        <v>89</v>
      </c>
      <c r="C75" s="2">
        <v>1000</v>
      </c>
    </row>
    <row r="76" spans="2:3" x14ac:dyDescent="0.2">
      <c r="B76" s="27" t="s">
        <v>202</v>
      </c>
      <c r="C76" s="2">
        <v>3000</v>
      </c>
    </row>
    <row r="78" spans="2:3" ht="17" thickBot="1" x14ac:dyDescent="0.25">
      <c r="B78" s="14" t="s">
        <v>241</v>
      </c>
      <c r="C78" s="28">
        <f>SUM(C63:C76)</f>
        <v>16000</v>
      </c>
    </row>
    <row r="79" spans="2:3" ht="17" thickTop="1" x14ac:dyDescent="0.2">
      <c r="B79" s="14"/>
      <c r="C79" s="23"/>
    </row>
    <row r="80" spans="2:3" x14ac:dyDescent="0.2">
      <c r="B80" s="14"/>
      <c r="C80" s="23"/>
    </row>
    <row r="81" spans="2:3" x14ac:dyDescent="0.2">
      <c r="B81" s="14" t="s">
        <v>239</v>
      </c>
      <c r="C81" s="65"/>
    </row>
    <row r="82" spans="2:3" ht="17" thickBot="1" x14ac:dyDescent="0.25">
      <c r="B82" s="7" t="s">
        <v>237</v>
      </c>
      <c r="C82" s="71">
        <v>3000</v>
      </c>
    </row>
    <row r="83" spans="2:3" ht="17" thickTop="1" x14ac:dyDescent="0.2">
      <c r="C83" s="65"/>
    </row>
    <row r="84" spans="2:3" s="14" customFormat="1" x14ac:dyDescent="0.2">
      <c r="B84" s="8" t="s">
        <v>90</v>
      </c>
      <c r="C84" s="34">
        <f>SUM(C63:C76)</f>
        <v>16000</v>
      </c>
    </row>
    <row r="85" spans="2:3" x14ac:dyDescent="0.2">
      <c r="B85" s="14" t="s">
        <v>91</v>
      </c>
      <c r="C85" s="23">
        <f>C59</f>
        <v>12667</v>
      </c>
    </row>
    <row r="86" spans="2:3" x14ac:dyDescent="0.2">
      <c r="B86" s="14" t="s">
        <v>238</v>
      </c>
      <c r="C86" s="72">
        <f>C82</f>
        <v>3000</v>
      </c>
    </row>
    <row r="88" spans="2:3" s="14" customFormat="1" ht="17" thickBot="1" x14ac:dyDescent="0.25">
      <c r="B88" s="31" t="s">
        <v>92</v>
      </c>
      <c r="C88" s="26">
        <f>C84+C85+C86</f>
        <v>31667</v>
      </c>
    </row>
    <row r="89" spans="2:3" ht="17" thickTop="1" x14ac:dyDescent="0.2"/>
    <row r="92" spans="2:3" ht="17" thickBot="1" x14ac:dyDescent="0.25"/>
    <row r="93" spans="2:3" ht="17" x14ac:dyDescent="0.2">
      <c r="B93" s="38" t="s">
        <v>198</v>
      </c>
      <c r="C93" s="164">
        <f>C88+C46+C30</f>
        <v>60163.65</v>
      </c>
    </row>
    <row r="94" spans="2:3" ht="18" thickBot="1" x14ac:dyDescent="0.25">
      <c r="B94" s="39" t="s">
        <v>132</v>
      </c>
      <c r="C94" s="165"/>
    </row>
  </sheetData>
  <mergeCells count="1">
    <mergeCell ref="C93:C94"/>
  </mergeCells>
  <pageMargins left="0.7" right="0.7" top="0.75" bottom="0.75" header="0.3" footer="0.3"/>
  <pageSetup paperSize="9" orientation="portrait" horizontalDpi="0" verticalDpi="0"/>
  <headerFooter>
    <oddHeader>&amp;CAUSTIN BAILEY FOUNDATION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4C6EA-90D5-3F40-BA40-561ED9B40C0B}">
  <dimension ref="A1:C46"/>
  <sheetViews>
    <sheetView topLeftCell="A17" zoomScaleNormal="100" workbookViewId="0">
      <selection activeCell="C45" sqref="C45:C46"/>
    </sheetView>
  </sheetViews>
  <sheetFormatPr baseColWidth="10" defaultRowHeight="16" x14ac:dyDescent="0.2"/>
  <cols>
    <col min="2" max="2" width="59.33203125" bestFit="1" customWidth="1"/>
    <col min="3" max="3" width="13.5" bestFit="1" customWidth="1"/>
  </cols>
  <sheetData>
    <row r="1" spans="1:3" x14ac:dyDescent="0.2">
      <c r="A1" s="7"/>
      <c r="B1" s="14" t="s">
        <v>29</v>
      </c>
      <c r="C1" s="7"/>
    </row>
    <row r="2" spans="1:3" x14ac:dyDescent="0.2">
      <c r="A2" s="7"/>
      <c r="B2" s="14" t="s">
        <v>94</v>
      </c>
      <c r="C2" s="7"/>
    </row>
    <row r="3" spans="1:3" x14ac:dyDescent="0.2">
      <c r="A3" s="7"/>
      <c r="B3" s="7"/>
      <c r="C3" s="7"/>
    </row>
    <row r="4" spans="1:3" x14ac:dyDescent="0.2">
      <c r="A4" s="11" t="s">
        <v>98</v>
      </c>
      <c r="B4" s="7"/>
      <c r="C4" s="7"/>
    </row>
    <row r="5" spans="1:3" x14ac:dyDescent="0.2">
      <c r="A5" s="7"/>
      <c r="B5" s="7"/>
      <c r="C5" s="7"/>
    </row>
    <row r="6" spans="1:3" x14ac:dyDescent="0.2">
      <c r="A6" s="7"/>
      <c r="B6" s="1" t="s">
        <v>10</v>
      </c>
      <c r="C6" s="2">
        <v>1200</v>
      </c>
    </row>
    <row r="7" spans="1:3" x14ac:dyDescent="0.2">
      <c r="A7" s="7"/>
      <c r="B7" s="1" t="s">
        <v>11</v>
      </c>
      <c r="C7" s="2">
        <v>1000</v>
      </c>
    </row>
    <row r="8" spans="1:3" x14ac:dyDescent="0.2">
      <c r="A8" s="7"/>
      <c r="B8" s="1" t="s">
        <v>12</v>
      </c>
      <c r="C8" s="2">
        <v>1000</v>
      </c>
    </row>
    <row r="9" spans="1:3" x14ac:dyDescent="0.2">
      <c r="A9" s="7"/>
      <c r="B9" s="1" t="s">
        <v>13</v>
      </c>
      <c r="C9" s="2">
        <v>1200</v>
      </c>
    </row>
    <row r="10" spans="1:3" x14ac:dyDescent="0.2">
      <c r="A10" s="7"/>
      <c r="B10" s="1" t="s">
        <v>14</v>
      </c>
      <c r="C10" s="2">
        <v>1000</v>
      </c>
    </row>
    <row r="11" spans="1:3" x14ac:dyDescent="0.2">
      <c r="A11" s="7"/>
      <c r="B11" s="1" t="s">
        <v>15</v>
      </c>
      <c r="C11" s="2">
        <v>2000</v>
      </c>
    </row>
    <row r="12" spans="1:3" x14ac:dyDescent="0.2">
      <c r="A12" s="7"/>
      <c r="B12" s="1" t="s">
        <v>16</v>
      </c>
      <c r="C12" s="2">
        <v>1500</v>
      </c>
    </row>
    <row r="13" spans="1:3" x14ac:dyDescent="0.2">
      <c r="A13" s="7"/>
      <c r="B13" s="1" t="s">
        <v>17</v>
      </c>
      <c r="C13" s="2">
        <v>500</v>
      </c>
    </row>
    <row r="14" spans="1:3" x14ac:dyDescent="0.2">
      <c r="A14" s="7"/>
      <c r="B14" s="1" t="s">
        <v>18</v>
      </c>
      <c r="C14" s="2">
        <v>400</v>
      </c>
    </row>
    <row r="15" spans="1:3" x14ac:dyDescent="0.2">
      <c r="A15" s="7"/>
      <c r="B15" s="1" t="s">
        <v>19</v>
      </c>
      <c r="C15" s="2">
        <v>500</v>
      </c>
    </row>
    <row r="16" spans="1:3" s="5" customFormat="1" ht="17" thickBot="1" x14ac:dyDescent="0.25">
      <c r="A16" s="14"/>
      <c r="B16" s="31" t="s">
        <v>25</v>
      </c>
      <c r="C16" s="15">
        <f>SUM(C6:C15)</f>
        <v>10300</v>
      </c>
    </row>
    <row r="17" spans="1:3" ht="17" thickTop="1" x14ac:dyDescent="0.2">
      <c r="A17" s="7"/>
      <c r="B17" s="1"/>
      <c r="C17" s="2"/>
    </row>
    <row r="18" spans="1:3" x14ac:dyDescent="0.2">
      <c r="A18" s="7"/>
      <c r="B18" s="1"/>
      <c r="C18" s="2"/>
    </row>
    <row r="19" spans="1:3" x14ac:dyDescent="0.2">
      <c r="A19" s="14" t="s">
        <v>114</v>
      </c>
      <c r="B19" s="1"/>
      <c r="C19" s="2"/>
    </row>
    <row r="20" spans="1:3" x14ac:dyDescent="0.2">
      <c r="A20" s="7"/>
      <c r="B20" s="1"/>
      <c r="C20" s="2"/>
    </row>
    <row r="21" spans="1:3" x14ac:dyDescent="0.2">
      <c r="A21" s="7"/>
      <c r="B21" s="3" t="s">
        <v>20</v>
      </c>
      <c r="C21" s="2">
        <v>1000</v>
      </c>
    </row>
    <row r="22" spans="1:3" x14ac:dyDescent="0.2">
      <c r="A22" s="7"/>
      <c r="B22" s="3" t="s">
        <v>21</v>
      </c>
      <c r="C22" s="2">
        <v>1000</v>
      </c>
    </row>
    <row r="23" spans="1:3" x14ac:dyDescent="0.2">
      <c r="A23" s="7"/>
      <c r="B23" s="1" t="s">
        <v>22</v>
      </c>
      <c r="C23" s="2">
        <v>1000</v>
      </c>
    </row>
    <row r="24" spans="1:3" x14ac:dyDescent="0.2">
      <c r="A24" s="7"/>
      <c r="B24" s="3" t="s">
        <v>23</v>
      </c>
      <c r="C24" s="2">
        <v>2000</v>
      </c>
    </row>
    <row r="25" spans="1:3" x14ac:dyDescent="0.2">
      <c r="A25" s="7"/>
      <c r="B25" s="3" t="s">
        <v>24</v>
      </c>
      <c r="C25" s="2">
        <v>2500</v>
      </c>
    </row>
    <row r="26" spans="1:3" s="5" customFormat="1" ht="17" thickBot="1" x14ac:dyDescent="0.25">
      <c r="A26" s="14"/>
      <c r="B26" s="31" t="s">
        <v>26</v>
      </c>
      <c r="C26" s="15">
        <f>SUM(C21:C25)</f>
        <v>7500</v>
      </c>
    </row>
    <row r="27" spans="1:3" ht="17" thickTop="1" x14ac:dyDescent="0.2">
      <c r="A27" s="7"/>
      <c r="B27" s="1"/>
      <c r="C27" s="2"/>
    </row>
    <row r="28" spans="1:3" x14ac:dyDescent="0.2">
      <c r="A28" s="7"/>
      <c r="B28" s="1"/>
      <c r="C28" s="2"/>
    </row>
    <row r="29" spans="1:3" x14ac:dyDescent="0.2">
      <c r="A29" s="14" t="s">
        <v>9</v>
      </c>
      <c r="B29" s="7"/>
      <c r="C29" s="7"/>
    </row>
    <row r="30" spans="1:3" x14ac:dyDescent="0.2">
      <c r="A30" s="7"/>
      <c r="B30" s="7"/>
      <c r="C30" s="7"/>
    </row>
    <row r="31" spans="1:3" x14ac:dyDescent="0.2">
      <c r="A31" s="1"/>
      <c r="B31" s="1" t="s">
        <v>0</v>
      </c>
      <c r="C31" s="2">
        <v>1000</v>
      </c>
    </row>
    <row r="32" spans="1:3" x14ac:dyDescent="0.2">
      <c r="A32" s="1"/>
      <c r="B32" s="1" t="s">
        <v>1</v>
      </c>
      <c r="C32" s="2">
        <v>1000</v>
      </c>
    </row>
    <row r="33" spans="1:3" x14ac:dyDescent="0.2">
      <c r="A33" s="1"/>
      <c r="B33" s="1" t="s">
        <v>2</v>
      </c>
      <c r="C33" s="2">
        <v>1000</v>
      </c>
    </row>
    <row r="34" spans="1:3" x14ac:dyDescent="0.2">
      <c r="A34" s="1"/>
      <c r="B34" s="1" t="s">
        <v>3</v>
      </c>
      <c r="C34" s="2">
        <v>1000</v>
      </c>
    </row>
    <row r="35" spans="1:3" x14ac:dyDescent="0.2">
      <c r="A35" s="1"/>
      <c r="B35" s="1" t="s">
        <v>4</v>
      </c>
      <c r="C35" s="2">
        <v>1000</v>
      </c>
    </row>
    <row r="36" spans="1:3" x14ac:dyDescent="0.2">
      <c r="A36" s="1"/>
      <c r="B36" s="1" t="s">
        <v>5</v>
      </c>
      <c r="C36" s="2">
        <v>1000</v>
      </c>
    </row>
    <row r="37" spans="1:3" x14ac:dyDescent="0.2">
      <c r="A37" s="1"/>
      <c r="B37" s="1" t="s">
        <v>6</v>
      </c>
      <c r="C37" s="2">
        <v>1000</v>
      </c>
    </row>
    <row r="38" spans="1:3" x14ac:dyDescent="0.2">
      <c r="A38" s="1"/>
      <c r="B38" s="1" t="s">
        <v>7</v>
      </c>
      <c r="C38" s="2">
        <v>1000</v>
      </c>
    </row>
    <row r="39" spans="1:3" x14ac:dyDescent="0.2">
      <c r="A39" s="1"/>
      <c r="B39" s="1" t="s">
        <v>8</v>
      </c>
      <c r="C39" s="2">
        <v>1000</v>
      </c>
    </row>
    <row r="40" spans="1:3" s="5" customFormat="1" ht="17" thickBot="1" x14ac:dyDescent="0.25">
      <c r="A40" s="14"/>
      <c r="B40" s="31" t="s">
        <v>27</v>
      </c>
      <c r="C40" s="15">
        <f>SUM(C31:C39)</f>
        <v>9000</v>
      </c>
    </row>
    <row r="41" spans="1:3" s="5" customFormat="1" ht="17" thickTop="1" x14ac:dyDescent="0.2">
      <c r="A41" s="14"/>
      <c r="B41" s="14"/>
      <c r="C41" s="18"/>
    </row>
    <row r="42" spans="1:3" s="5" customFormat="1" x14ac:dyDescent="0.2">
      <c r="A42" s="14"/>
      <c r="B42" s="14"/>
      <c r="C42" s="18"/>
    </row>
    <row r="43" spans="1:3" s="5" customFormat="1" x14ac:dyDescent="0.2">
      <c r="A43" s="14"/>
      <c r="B43" s="14"/>
      <c r="C43" s="18"/>
    </row>
    <row r="44" spans="1:3" ht="17" thickBot="1" x14ac:dyDescent="0.25">
      <c r="A44" s="7"/>
      <c r="B44" s="7"/>
      <c r="C44" s="7"/>
    </row>
    <row r="45" spans="1:3" ht="17" x14ac:dyDescent="0.2">
      <c r="A45" s="7"/>
      <c r="B45" s="38" t="s">
        <v>199</v>
      </c>
      <c r="C45" s="166">
        <f>C16+C26+C40</f>
        <v>26800</v>
      </c>
    </row>
    <row r="46" spans="1:3" ht="18" thickBot="1" x14ac:dyDescent="0.25">
      <c r="A46" s="7"/>
      <c r="B46" s="39" t="s">
        <v>28</v>
      </c>
      <c r="C46" s="167"/>
    </row>
  </sheetData>
  <mergeCells count="1">
    <mergeCell ref="C45:C46"/>
  </mergeCells>
  <pageMargins left="0.7" right="0.7" top="0.75" bottom="0.75" header="0.3" footer="0.3"/>
  <pageSetup paperSize="9" orientation="portrait" horizontalDpi="0" verticalDpi="0"/>
  <headerFooter>
    <oddHeader>&amp;C&amp;"-,Bold"AUSTIN BAILEY FOUNDATION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97th</vt:lpstr>
      <vt:lpstr>96th</vt:lpstr>
      <vt:lpstr>95th</vt:lpstr>
      <vt:lpstr>94th</vt:lpstr>
      <vt:lpstr>93rd</vt:lpstr>
      <vt:lpstr>92nd</vt:lpstr>
      <vt:lpstr>91st</vt:lpstr>
      <vt:lpstr>90th</vt:lpstr>
      <vt:lpstr>89th</vt:lpstr>
      <vt:lpstr>88th</vt:lpstr>
      <vt:lpstr>87th</vt:lpstr>
      <vt:lpstr>86th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Holcombe</dc:creator>
  <cp:lastModifiedBy>Margaret Holcombe</cp:lastModifiedBy>
  <cp:lastPrinted>2022-04-25T12:44:49Z</cp:lastPrinted>
  <dcterms:created xsi:type="dcterms:W3CDTF">2022-01-19T14:56:06Z</dcterms:created>
  <dcterms:modified xsi:type="dcterms:W3CDTF">2024-04-30T14:47:22Z</dcterms:modified>
</cp:coreProperties>
</file>